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2017" sheetId="1" r:id="rId1"/>
    <sheet name="2018" sheetId="2" r:id="rId2"/>
  </sheets>
  <definedNames>
    <definedName name="_xlnm.Print_Titles" localSheetId="0">'2017'!$1:$1</definedName>
    <definedName name="_xlnm.Print_Titles" localSheetId="1">'2018'!$1:$1</definedName>
  </definedNames>
  <calcPr fullCalcOnLoad="1"/>
</workbook>
</file>

<file path=xl/sharedStrings.xml><?xml version="1.0" encoding="utf-8"?>
<sst xmlns="http://schemas.openxmlformats.org/spreadsheetml/2006/main" count="310" uniqueCount="217">
  <si>
    <t>Алимпијевић Ана</t>
  </si>
  <si>
    <t>Јованчић Ива</t>
  </si>
  <si>
    <t>2011/0511</t>
  </si>
  <si>
    <t>Стојановић Катарина</t>
  </si>
  <si>
    <t>2011/0649</t>
  </si>
  <si>
    <t>Јовичић Кристина</t>
  </si>
  <si>
    <t>2011/0707</t>
  </si>
  <si>
    <t>Барна Соња</t>
  </si>
  <si>
    <t>2011/0720</t>
  </si>
  <si>
    <t>Јеремић Филип</t>
  </si>
  <si>
    <t>2011/0848</t>
  </si>
  <si>
    <t>Марјановић Игор</t>
  </si>
  <si>
    <t>2012/0277</t>
  </si>
  <si>
    <t>Божовић Дејан</t>
  </si>
  <si>
    <t>2012/0468</t>
  </si>
  <si>
    <t>Јовичић Наталија</t>
  </si>
  <si>
    <t>2012/0516</t>
  </si>
  <si>
    <t>Бркић Милица</t>
  </si>
  <si>
    <t>2012/0581</t>
  </si>
  <si>
    <t>Богдановић Тијана</t>
  </si>
  <si>
    <t>2012/0640</t>
  </si>
  <si>
    <t>Арсенијевић Вања</t>
  </si>
  <si>
    <t>2012/0656</t>
  </si>
  <si>
    <t>Марковић Ивана</t>
  </si>
  <si>
    <t>2012/0684</t>
  </si>
  <si>
    <t>Вељовић Стефан</t>
  </si>
  <si>
    <t>2012/0775</t>
  </si>
  <si>
    <t>Стојковић Јелена</t>
  </si>
  <si>
    <t>2012/0779</t>
  </si>
  <si>
    <t>Маричић Ђорђе</t>
  </si>
  <si>
    <t>2012/0795</t>
  </si>
  <si>
    <t>Јанкулоски Петар</t>
  </si>
  <si>
    <t>2012/0848</t>
  </si>
  <si>
    <t>Димитров Михаило</t>
  </si>
  <si>
    <t>2012/0859</t>
  </si>
  <si>
    <t>Тришић Лана</t>
  </si>
  <si>
    <t>2012/0871</t>
  </si>
  <si>
    <t>Максимовић Војин</t>
  </si>
  <si>
    <t>2012/0881</t>
  </si>
  <si>
    <t>Шолајић Милица</t>
  </si>
  <si>
    <t>2013/0431</t>
  </si>
  <si>
    <t>Кандић Сања</t>
  </si>
  <si>
    <t>2013/0528</t>
  </si>
  <si>
    <t>Милетић Гордан</t>
  </si>
  <si>
    <t>2013/0559</t>
  </si>
  <si>
    <t>Недељковић Милош</t>
  </si>
  <si>
    <t>2013/0670</t>
  </si>
  <si>
    <t>Џудовић Стана</t>
  </si>
  <si>
    <t>2013/0672</t>
  </si>
  <si>
    <t>Миленковић Ана</t>
  </si>
  <si>
    <t>2013/0677</t>
  </si>
  <si>
    <t>Стокић Јован</t>
  </si>
  <si>
    <t>2013/0705</t>
  </si>
  <si>
    <t>Симић Александар</t>
  </si>
  <si>
    <t>2013/0729</t>
  </si>
  <si>
    <t>Илић Милица</t>
  </si>
  <si>
    <t>2013/0738</t>
  </si>
  <si>
    <t>Михајловић Марина</t>
  </si>
  <si>
    <t>2013/0759</t>
  </si>
  <si>
    <t>Методијев Локица</t>
  </si>
  <si>
    <t>2013/0783</t>
  </si>
  <si>
    <t>Илић Даница</t>
  </si>
  <si>
    <t>2013/0797</t>
  </si>
  <si>
    <t>Стојановић Јован</t>
  </si>
  <si>
    <t>2013/0812</t>
  </si>
  <si>
    <t>Штефика Мирјана</t>
  </si>
  <si>
    <t>2013/0814</t>
  </si>
  <si>
    <t>Лукић Бојана</t>
  </si>
  <si>
    <t>2013/0837</t>
  </si>
  <si>
    <t>Пејовић Магдалена</t>
  </si>
  <si>
    <t>2013/0848</t>
  </si>
  <si>
    <t>Радојичић Марко</t>
  </si>
  <si>
    <t>2013/0856</t>
  </si>
  <si>
    <t>Јакобац Андреа</t>
  </si>
  <si>
    <t>2013/0903</t>
  </si>
  <si>
    <t>Дубајић Нина</t>
  </si>
  <si>
    <t>2015/2003</t>
  </si>
  <si>
    <t>Слепчевић Никола</t>
  </si>
  <si>
    <t>2015/2008</t>
  </si>
  <si>
    <t>Круљ Петар</t>
  </si>
  <si>
    <t>2015/2011</t>
  </si>
  <si>
    <t>Емети Игор</t>
  </si>
  <si>
    <t>2015/2054</t>
  </si>
  <si>
    <t>Беговић Кристина</t>
  </si>
  <si>
    <t>2016/2033</t>
  </si>
  <si>
    <t>Буразер Немања</t>
  </si>
  <si>
    <t>2016/2043</t>
  </si>
  <si>
    <t>Ковачевић Марко</t>
  </si>
  <si>
    <t>2016/2049</t>
  </si>
  <si>
    <t>Марковић Жељко</t>
  </si>
  <si>
    <t>2010/0309</t>
  </si>
  <si>
    <t>2009/0039</t>
  </si>
  <si>
    <t>Презиме и име</t>
  </si>
  <si>
    <t>Индекс</t>
  </si>
  <si>
    <t>Испит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</si>
  <si>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</si>
  <si>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</si>
  <si>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</si>
  <si>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</si>
  <si>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</si>
  <si>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</si>
  <si>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</si>
  <si>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</si>
  <si>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</si>
  <si>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</si>
  <si>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</si>
  <si>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Вежбе</t>
  </si>
  <si>
    <t>Оцена</t>
  </si>
  <si>
    <t>Миловановић Страхиња</t>
  </si>
  <si>
    <t>није на списку за слушање</t>
  </si>
  <si>
    <t>2013/0823</t>
  </si>
  <si>
    <t>Радосављевић Душан</t>
  </si>
  <si>
    <t>2013/0653</t>
  </si>
  <si>
    <t>Мојсиловић Милица</t>
  </si>
  <si>
    <t>2013/0970</t>
  </si>
  <si>
    <t>В12</t>
  </si>
  <si>
    <t>В13</t>
  </si>
  <si>
    <t>није на списку за слушање. "Amerika" - polagao u junu, upisaće kad dođe i prijavi</t>
  </si>
  <si>
    <t>Збир</t>
  </si>
  <si>
    <t>Раденковић Александра</t>
  </si>
  <si>
    <t>2010/0420</t>
  </si>
  <si>
    <t>nije na spisku za polaganje - uneti ocenu kada prijavi ispit!</t>
  </si>
  <si>
    <t>Пројекат</t>
  </si>
  <si>
    <t>НАПОМЕНА</t>
  </si>
  <si>
    <t xml:space="preserve">Рок </t>
  </si>
  <si>
    <t>Митровић Тамара</t>
  </si>
  <si>
    <t>Радуловић Игор</t>
  </si>
  <si>
    <t>Кувељић Душица</t>
  </si>
  <si>
    <t>Вучковић Татјана</t>
  </si>
  <si>
    <t>Чабаркапа Јована</t>
  </si>
  <si>
    <t>Ћирић Ивана</t>
  </si>
  <si>
    <t>Чолић Дејан</t>
  </si>
  <si>
    <t>Пумпаловић Драгана</t>
  </si>
  <si>
    <t>Тодорић Наташа</t>
  </si>
  <si>
    <t>Красић Марија</t>
  </si>
  <si>
    <t>Маркоч Јелена</t>
  </si>
  <si>
    <t>Коковић Ивана</t>
  </si>
  <si>
    <t>Секуловић Алекса</t>
  </si>
  <si>
    <t>Станојевић Милена</t>
  </si>
  <si>
    <t>Савић Александра</t>
  </si>
  <si>
    <t>Ћирић Андријана</t>
  </si>
  <si>
    <t>Пешић Никола</t>
  </si>
  <si>
    <t>Јовановић Светлана</t>
  </si>
  <si>
    <t>Симић Адријана</t>
  </si>
  <si>
    <t>Вранић Ивана</t>
  </si>
  <si>
    <t>Јовановић Анђела</t>
  </si>
  <si>
    <t>Павловић Бојана</t>
  </si>
  <si>
    <t>Ђукић Стефан</t>
  </si>
  <si>
    <t>Станишић Наталија</t>
  </si>
  <si>
    <t>Вуловић Алекса</t>
  </si>
  <si>
    <t>Коцић Никола</t>
  </si>
  <si>
    <t>Пантић Марко</t>
  </si>
  <si>
    <t>Петровић Страхиња</t>
  </si>
  <si>
    <t>Грбић Љиљана</t>
  </si>
  <si>
    <t>Поповић Огњен</t>
  </si>
  <si>
    <t>Шиниковић Кристина</t>
  </si>
  <si>
    <t>Пешут Милена</t>
  </si>
  <si>
    <t>Мрђа Марко</t>
  </si>
  <si>
    <t>Томовић Ивана</t>
  </si>
  <si>
    <t>Бојанић Невена</t>
  </si>
  <si>
    <t>2014/0364</t>
  </si>
  <si>
    <t>2014/0508</t>
  </si>
  <si>
    <t>2014/0511</t>
  </si>
  <si>
    <t>2014/0513</t>
  </si>
  <si>
    <t>2014/0517</t>
  </si>
  <si>
    <t>2014/0518</t>
  </si>
  <si>
    <t>2014/0545</t>
  </si>
  <si>
    <t>2014/0548</t>
  </si>
  <si>
    <t>2014/0556</t>
  </si>
  <si>
    <t>2014/0557</t>
  </si>
  <si>
    <t>2014/0560</t>
  </si>
  <si>
    <t>2014/0580</t>
  </si>
  <si>
    <t>2014/0605</t>
  </si>
  <si>
    <t>2014/0612</t>
  </si>
  <si>
    <t>2014/0633</t>
  </si>
  <si>
    <t>2014/0647</t>
  </si>
  <si>
    <t>2014/0654</t>
  </si>
  <si>
    <t>2014/0684</t>
  </si>
  <si>
    <t>2014/0690</t>
  </si>
  <si>
    <t>2014/0695</t>
  </si>
  <si>
    <t>2014/0749</t>
  </si>
  <si>
    <t>2014/0751</t>
  </si>
  <si>
    <t>2014/0763</t>
  </si>
  <si>
    <t>2014/0765</t>
  </si>
  <si>
    <t>2014/0782</t>
  </si>
  <si>
    <t>2014/0796</t>
  </si>
  <si>
    <t>2014/0798</t>
  </si>
  <si>
    <t>2014/0805</t>
  </si>
  <si>
    <t>2014/0807</t>
  </si>
  <si>
    <t>2014/0827</t>
  </si>
  <si>
    <t>2014/0838</t>
  </si>
  <si>
    <t>2014/0839</t>
  </si>
  <si>
    <t>2014/0840</t>
  </si>
  <si>
    <t>2014/0857</t>
  </si>
  <si>
    <t>2015/1063</t>
  </si>
  <si>
    <t>Остојић Маја</t>
  </si>
  <si>
    <t>2013/0789</t>
  </si>
  <si>
    <t>Стефановић Лука</t>
  </si>
  <si>
    <t>2015/1055</t>
  </si>
  <si>
    <t>Матић Стефан</t>
  </si>
  <si>
    <t>2013/0717</t>
  </si>
  <si>
    <t>Гвозденовић Никола</t>
  </si>
  <si>
    <t>2013/0589</t>
  </si>
  <si>
    <t>2013/0362</t>
  </si>
  <si>
    <t>Никитовић Јована</t>
  </si>
  <si>
    <t>2013/0626</t>
  </si>
  <si>
    <t>Кочијашевић Страхиња</t>
  </si>
  <si>
    <t>БОДОВИ</t>
  </si>
  <si>
    <t>ОЦЕНА</t>
  </si>
  <si>
    <t>Напомена</t>
  </si>
  <si>
    <t>Предав.</t>
  </si>
  <si>
    <t>Рок</t>
  </si>
  <si>
    <t>јуни</t>
  </si>
  <si>
    <t>5</t>
  </si>
  <si>
    <t>7</t>
  </si>
  <si>
    <t>8</t>
  </si>
  <si>
    <t>6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</si>
</sst>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3">
    <font>
      <sz val="10"/>
      <name val="Arial"/>
      <family val="0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7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16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" fillId="32" borderId="12" xfId="0" applyFont="1" applyFill="1" applyBorder="1" applyAlignment="1">
      <alignment horizontal="left"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0" fillId="32" borderId="12" xfId="0" applyFont="1" applyFill="1" applyBorder="1" applyAlignment="1">
      <alignment horizontal="center"/>
    </xf>
    <xf numFmtId="194" fontId="24" fillId="0" borderId="12" xfId="0" applyNumberFormat="1" applyFont="1" applyFill="1" applyBorder="1" applyAlignment="1">
      <alignment horizontal="center"/>
    </xf>
    <xf numFmtId="194" fontId="24" fillId="0" borderId="10" xfId="0" applyNumberFormat="1" applyFont="1" applyFill="1" applyBorder="1" applyAlignment="1">
      <alignment horizontal="center"/>
    </xf>
    <xf numFmtId="19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/>
    </xf>
    <xf numFmtId="2" fontId="24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51" fillId="32" borderId="12" xfId="0" applyFont="1" applyFill="1" applyBorder="1" applyAlignment="1">
      <alignment/>
    </xf>
    <xf numFmtId="0" fontId="48" fillId="0" borderId="12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2" sqref="S2"/>
    </sheetView>
  </sheetViews>
  <sheetFormatPr defaultColWidth="21.7109375" defaultRowHeight="12.75"/>
  <cols>
    <col min="1" max="1" width="24.7109375" style="8" customWidth="1"/>
    <col min="2" max="2" width="10.8515625" style="1" customWidth="1"/>
    <col min="3" max="3" width="6.7109375" style="2" customWidth="1"/>
    <col min="4" max="16" width="4.7109375" style="2" hidden="1" customWidth="1"/>
    <col min="17" max="17" width="6.57421875" style="1" customWidth="1"/>
    <col min="18" max="18" width="7.140625" style="2" customWidth="1"/>
    <col min="19" max="19" width="7.00390625" style="2" customWidth="1"/>
    <col min="20" max="20" width="7.57421875" style="31" customWidth="1"/>
    <col min="21" max="21" width="150.7109375" style="1" customWidth="1"/>
    <col min="22" max="16384" width="21.7109375" style="1" customWidth="1"/>
  </cols>
  <sheetData>
    <row r="1" spans="1:21" s="9" customFormat="1" ht="20.25" customHeight="1">
      <c r="A1" s="21" t="s">
        <v>92</v>
      </c>
      <c r="B1" s="22" t="s">
        <v>93</v>
      </c>
      <c r="C1" s="23" t="s">
        <v>94</v>
      </c>
      <c r="D1" s="23" t="s">
        <v>95</v>
      </c>
      <c r="E1" s="23" t="s">
        <v>96</v>
      </c>
      <c r="F1" s="23" t="s">
        <v>97</v>
      </c>
      <c r="G1" s="23" t="s">
        <v>98</v>
      </c>
      <c r="H1" s="23" t="s">
        <v>99</v>
      </c>
      <c r="I1" s="23" t="s">
        <v>100</v>
      </c>
      <c r="J1" s="23" t="s">
        <v>101</v>
      </c>
      <c r="K1" s="23" t="s">
        <v>102</v>
      </c>
      <c r="L1" s="23" t="s">
        <v>103</v>
      </c>
      <c r="M1" s="23" t="s">
        <v>104</v>
      </c>
      <c r="N1" s="23" t="s">
        <v>105</v>
      </c>
      <c r="O1" s="23" t="s">
        <v>115</v>
      </c>
      <c r="P1" s="23" t="s">
        <v>116</v>
      </c>
      <c r="Q1" s="24" t="s">
        <v>124</v>
      </c>
      <c r="R1" s="23" t="s">
        <v>106</v>
      </c>
      <c r="S1" s="25" t="s">
        <v>118</v>
      </c>
      <c r="T1" s="23" t="s">
        <v>107</v>
      </c>
      <c r="U1" s="9" t="s">
        <v>123</v>
      </c>
    </row>
    <row r="2" spans="1:20" s="9" customFormat="1" ht="16.5" customHeight="1">
      <c r="A2" s="10" t="s">
        <v>0</v>
      </c>
      <c r="B2" s="11" t="s">
        <v>91</v>
      </c>
      <c r="C2" s="26">
        <v>65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2">
        <v>17.1</v>
      </c>
      <c r="R2" s="12">
        <v>0</v>
      </c>
      <c r="S2" s="12">
        <f aca="true" t="shared" si="0" ref="S2:S33">C2+R2</f>
        <v>65</v>
      </c>
      <c r="T2" s="28" t="str">
        <f aca="true" t="shared" si="1" ref="T2:T33">IF(S2&lt;55,"5",IF(S2&lt;=64,"6",IF(S2&lt;=73,"7",IF(S2&lt;=82,"8",IF(S2&lt;=91,"9","10")))))</f>
        <v>7</v>
      </c>
    </row>
    <row r="3" spans="1:21" s="9" customFormat="1" ht="16.5" customHeight="1">
      <c r="A3" s="10" t="s">
        <v>21</v>
      </c>
      <c r="B3" s="11" t="s">
        <v>20</v>
      </c>
      <c r="C3" s="1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2"/>
      <c r="R3" s="12">
        <v>0</v>
      </c>
      <c r="S3" s="12">
        <f t="shared" si="0"/>
        <v>0</v>
      </c>
      <c r="T3" s="28" t="str">
        <f t="shared" si="1"/>
        <v>5</v>
      </c>
      <c r="U3" s="20"/>
    </row>
    <row r="4" spans="1:20" s="9" customFormat="1" ht="16.5" customHeight="1">
      <c r="A4" s="10" t="s">
        <v>7</v>
      </c>
      <c r="B4" s="11" t="s">
        <v>6</v>
      </c>
      <c r="C4" s="12">
        <v>56</v>
      </c>
      <c r="D4" s="15"/>
      <c r="E4" s="15">
        <v>0.75</v>
      </c>
      <c r="F4" s="15"/>
      <c r="G4" s="15">
        <v>0.75</v>
      </c>
      <c r="H4" s="15"/>
      <c r="I4" s="15">
        <v>0.7</v>
      </c>
      <c r="J4" s="15"/>
      <c r="K4" s="15">
        <v>0.8</v>
      </c>
      <c r="L4" s="15"/>
      <c r="M4" s="15">
        <v>1</v>
      </c>
      <c r="N4" s="15"/>
      <c r="O4" s="15">
        <v>0.5</v>
      </c>
      <c r="P4" s="15"/>
      <c r="Q4" s="12">
        <v>17.07</v>
      </c>
      <c r="R4" s="12">
        <v>4.5</v>
      </c>
      <c r="S4" s="12">
        <f t="shared" si="0"/>
        <v>60.5</v>
      </c>
      <c r="T4" s="28" t="str">
        <f t="shared" si="1"/>
        <v>6</v>
      </c>
    </row>
    <row r="5" spans="1:20" s="9" customFormat="1" ht="16.5" customHeight="1">
      <c r="A5" s="10" t="s">
        <v>83</v>
      </c>
      <c r="B5" s="11" t="s">
        <v>82</v>
      </c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2"/>
      <c r="R5" s="12">
        <v>0</v>
      </c>
      <c r="S5" s="12">
        <f t="shared" si="0"/>
        <v>0</v>
      </c>
      <c r="T5" s="28" t="str">
        <f t="shared" si="1"/>
        <v>5</v>
      </c>
    </row>
    <row r="6" spans="1:20" s="9" customFormat="1" ht="16.5" customHeight="1">
      <c r="A6" s="11" t="s">
        <v>19</v>
      </c>
      <c r="B6" s="11" t="s">
        <v>18</v>
      </c>
      <c r="C6" s="12">
        <v>58</v>
      </c>
      <c r="D6" s="15">
        <v>0.85</v>
      </c>
      <c r="E6" s="15">
        <v>0.85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2">
        <v>17.09</v>
      </c>
      <c r="R6" s="12">
        <v>1.7</v>
      </c>
      <c r="S6" s="12">
        <f t="shared" si="0"/>
        <v>59.7</v>
      </c>
      <c r="T6" s="28" t="str">
        <f t="shared" si="1"/>
        <v>6</v>
      </c>
    </row>
    <row r="7" spans="1:20" s="9" customFormat="1" ht="16.5" customHeight="1">
      <c r="A7" s="10" t="s">
        <v>13</v>
      </c>
      <c r="B7" s="11" t="s">
        <v>12</v>
      </c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2"/>
      <c r="R7" s="12">
        <v>0</v>
      </c>
      <c r="S7" s="12">
        <f t="shared" si="0"/>
        <v>0</v>
      </c>
      <c r="T7" s="28" t="str">
        <f t="shared" si="1"/>
        <v>5</v>
      </c>
    </row>
    <row r="8" spans="1:20" s="9" customFormat="1" ht="16.5" customHeight="1">
      <c r="A8" s="10" t="s">
        <v>17</v>
      </c>
      <c r="B8" s="11" t="s">
        <v>16</v>
      </c>
      <c r="C8" s="12"/>
      <c r="D8" s="15"/>
      <c r="E8" s="15"/>
      <c r="F8" s="15"/>
      <c r="G8" s="15"/>
      <c r="H8" s="15">
        <v>0.7</v>
      </c>
      <c r="I8" s="15"/>
      <c r="J8" s="15"/>
      <c r="K8" s="15"/>
      <c r="L8" s="15"/>
      <c r="M8" s="15"/>
      <c r="N8" s="15"/>
      <c r="O8" s="15"/>
      <c r="P8" s="15"/>
      <c r="Q8" s="12"/>
      <c r="R8" s="12">
        <v>0.7</v>
      </c>
      <c r="S8" s="12">
        <f t="shared" si="0"/>
        <v>0.7</v>
      </c>
      <c r="T8" s="28" t="str">
        <f t="shared" si="1"/>
        <v>5</v>
      </c>
    </row>
    <row r="9" spans="1:20" s="9" customFormat="1" ht="16.5" customHeight="1">
      <c r="A9" s="10" t="s">
        <v>85</v>
      </c>
      <c r="B9" s="11" t="s">
        <v>84</v>
      </c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2"/>
      <c r="R9" s="12">
        <v>0</v>
      </c>
      <c r="S9" s="12">
        <f t="shared" si="0"/>
        <v>0</v>
      </c>
      <c r="T9" s="28" t="str">
        <f t="shared" si="1"/>
        <v>5</v>
      </c>
    </row>
    <row r="10" spans="1:20" s="9" customFormat="1" ht="16.5" customHeight="1">
      <c r="A10" s="11" t="s">
        <v>25</v>
      </c>
      <c r="B10" s="11" t="s">
        <v>24</v>
      </c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  <c r="R10" s="12">
        <v>0</v>
      </c>
      <c r="S10" s="12">
        <f t="shared" si="0"/>
        <v>0</v>
      </c>
      <c r="T10" s="28" t="str">
        <f t="shared" si="1"/>
        <v>5</v>
      </c>
    </row>
    <row r="11" spans="1:20" s="9" customFormat="1" ht="16.5" customHeight="1">
      <c r="A11" s="10" t="s">
        <v>33</v>
      </c>
      <c r="B11" s="11" t="s">
        <v>32</v>
      </c>
      <c r="C11" s="12">
        <v>74</v>
      </c>
      <c r="D11" s="15"/>
      <c r="E11" s="15">
        <v>0.85</v>
      </c>
      <c r="F11" s="15"/>
      <c r="G11" s="15">
        <v>0.85</v>
      </c>
      <c r="H11" s="15">
        <v>0.7</v>
      </c>
      <c r="I11" s="15">
        <v>0.85</v>
      </c>
      <c r="J11" s="15">
        <v>0.3</v>
      </c>
      <c r="K11" s="15"/>
      <c r="L11" s="15"/>
      <c r="M11" s="15">
        <v>1</v>
      </c>
      <c r="N11" s="15"/>
      <c r="O11" s="15">
        <v>0.5</v>
      </c>
      <c r="P11" s="15"/>
      <c r="Q11" s="12">
        <v>17.07</v>
      </c>
      <c r="R11" s="12">
        <v>5.05</v>
      </c>
      <c r="S11" s="12">
        <f t="shared" si="0"/>
        <v>79.05</v>
      </c>
      <c r="T11" s="28" t="str">
        <f t="shared" si="1"/>
        <v>8</v>
      </c>
    </row>
    <row r="12" spans="1:20" s="9" customFormat="1" ht="16.5" customHeight="1">
      <c r="A12" s="11" t="s">
        <v>75</v>
      </c>
      <c r="B12" s="11" t="s">
        <v>74</v>
      </c>
      <c r="C12" s="12">
        <v>82</v>
      </c>
      <c r="D12" s="15"/>
      <c r="E12" s="15"/>
      <c r="F12" s="15"/>
      <c r="G12" s="15"/>
      <c r="H12" s="15"/>
      <c r="I12" s="15">
        <v>0.85</v>
      </c>
      <c r="J12" s="15">
        <v>0.3</v>
      </c>
      <c r="K12" s="15">
        <v>0.85</v>
      </c>
      <c r="L12" s="15">
        <v>0.7</v>
      </c>
      <c r="M12" s="15">
        <v>1</v>
      </c>
      <c r="N12" s="15">
        <v>0.5</v>
      </c>
      <c r="O12" s="15"/>
      <c r="P12" s="15"/>
      <c r="Q12" s="12">
        <v>17.06</v>
      </c>
      <c r="R12" s="12">
        <v>4.2</v>
      </c>
      <c r="S12" s="12">
        <f t="shared" si="0"/>
        <v>86.2</v>
      </c>
      <c r="T12" s="28" t="str">
        <f t="shared" si="1"/>
        <v>9</v>
      </c>
    </row>
    <row r="13" spans="1:20" s="9" customFormat="1" ht="16.5" customHeight="1">
      <c r="A13" s="10" t="s">
        <v>81</v>
      </c>
      <c r="B13" s="11" t="s">
        <v>80</v>
      </c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  <c r="R13" s="12">
        <v>0</v>
      </c>
      <c r="S13" s="12">
        <f t="shared" si="0"/>
        <v>0</v>
      </c>
      <c r="T13" s="28" t="str">
        <f t="shared" si="1"/>
        <v>5</v>
      </c>
    </row>
    <row r="14" spans="1:20" s="9" customFormat="1" ht="16.5" customHeight="1">
      <c r="A14" s="10" t="s">
        <v>61</v>
      </c>
      <c r="B14" s="11" t="s">
        <v>60</v>
      </c>
      <c r="C14" s="12">
        <v>55</v>
      </c>
      <c r="D14" s="15"/>
      <c r="E14" s="15">
        <v>0.95</v>
      </c>
      <c r="F14" s="15">
        <v>0.8</v>
      </c>
      <c r="G14" s="15">
        <v>0.5</v>
      </c>
      <c r="H14" s="15">
        <v>0.85</v>
      </c>
      <c r="I14" s="15">
        <v>0.8</v>
      </c>
      <c r="J14" s="15">
        <v>0.3</v>
      </c>
      <c r="K14" s="15"/>
      <c r="L14" s="15"/>
      <c r="M14" s="15"/>
      <c r="N14" s="15"/>
      <c r="O14" s="15"/>
      <c r="P14" s="15"/>
      <c r="Q14" s="12">
        <v>17.06</v>
      </c>
      <c r="R14" s="12">
        <v>4.2</v>
      </c>
      <c r="S14" s="12">
        <f t="shared" si="0"/>
        <v>59.2</v>
      </c>
      <c r="T14" s="28" t="str">
        <f t="shared" si="1"/>
        <v>6</v>
      </c>
    </row>
    <row r="15" spans="1:20" s="9" customFormat="1" ht="16.5" customHeight="1">
      <c r="A15" s="10" t="s">
        <v>55</v>
      </c>
      <c r="B15" s="11" t="s">
        <v>54</v>
      </c>
      <c r="C15" s="12">
        <v>92</v>
      </c>
      <c r="D15" s="15"/>
      <c r="E15" s="15"/>
      <c r="F15" s="15">
        <v>0.95</v>
      </c>
      <c r="G15" s="15">
        <v>0.7</v>
      </c>
      <c r="H15" s="15"/>
      <c r="I15" s="15">
        <v>1</v>
      </c>
      <c r="J15" s="15">
        <v>0.3</v>
      </c>
      <c r="K15" s="15">
        <v>0.85</v>
      </c>
      <c r="L15" s="15"/>
      <c r="M15" s="15">
        <v>1</v>
      </c>
      <c r="N15" s="15">
        <v>0.5</v>
      </c>
      <c r="O15" s="15">
        <v>0.5</v>
      </c>
      <c r="P15" s="15"/>
      <c r="Q15" s="12">
        <v>17.06</v>
      </c>
      <c r="R15" s="12">
        <v>5.8</v>
      </c>
      <c r="S15" s="12">
        <f t="shared" si="0"/>
        <v>97.8</v>
      </c>
      <c r="T15" s="28" t="str">
        <f t="shared" si="1"/>
        <v>10</v>
      </c>
    </row>
    <row r="16" spans="1:21" s="9" customFormat="1" ht="16.5" customHeight="1">
      <c r="A16" s="10" t="s">
        <v>73</v>
      </c>
      <c r="B16" s="11" t="s">
        <v>72</v>
      </c>
      <c r="C16" s="12">
        <v>100</v>
      </c>
      <c r="D16" s="15"/>
      <c r="E16" s="15"/>
      <c r="F16" s="15">
        <v>0.95</v>
      </c>
      <c r="G16" s="15">
        <v>0.7</v>
      </c>
      <c r="H16" s="15">
        <v>0.75</v>
      </c>
      <c r="I16" s="15"/>
      <c r="J16" s="15">
        <v>0.3</v>
      </c>
      <c r="K16" s="15">
        <v>0.85</v>
      </c>
      <c r="L16" s="15">
        <v>0.7</v>
      </c>
      <c r="M16" s="15"/>
      <c r="N16" s="15"/>
      <c r="O16" s="15"/>
      <c r="P16" s="15"/>
      <c r="Q16" s="12">
        <v>17.06</v>
      </c>
      <c r="R16" s="12">
        <v>4.25</v>
      </c>
      <c r="S16" s="12">
        <f t="shared" si="0"/>
        <v>104.25</v>
      </c>
      <c r="T16" s="28" t="str">
        <f t="shared" si="1"/>
        <v>10</v>
      </c>
      <c r="U16" s="9" t="s">
        <v>122</v>
      </c>
    </row>
    <row r="17" spans="1:20" s="9" customFormat="1" ht="16.5" customHeight="1">
      <c r="A17" s="10" t="s">
        <v>31</v>
      </c>
      <c r="B17" s="11" t="s">
        <v>30</v>
      </c>
      <c r="C17" s="12">
        <v>70</v>
      </c>
      <c r="D17" s="15">
        <v>1</v>
      </c>
      <c r="E17" s="15"/>
      <c r="F17" s="15">
        <v>0.85</v>
      </c>
      <c r="G17" s="15">
        <v>0.75</v>
      </c>
      <c r="H17" s="15">
        <v>0.9</v>
      </c>
      <c r="I17" s="15"/>
      <c r="J17" s="15"/>
      <c r="K17" s="15"/>
      <c r="L17" s="15"/>
      <c r="M17" s="15"/>
      <c r="N17" s="15"/>
      <c r="O17" s="15"/>
      <c r="P17" s="15"/>
      <c r="Q17" s="12">
        <v>17.06</v>
      </c>
      <c r="R17" s="12">
        <v>3.5</v>
      </c>
      <c r="S17" s="12">
        <f t="shared" si="0"/>
        <v>73.5</v>
      </c>
      <c r="T17" s="28" t="str">
        <f t="shared" si="1"/>
        <v>8</v>
      </c>
    </row>
    <row r="18" spans="1:20" s="9" customFormat="1" ht="16.5" customHeight="1">
      <c r="A18" s="10" t="s">
        <v>9</v>
      </c>
      <c r="B18" s="11" t="s">
        <v>8</v>
      </c>
      <c r="C18" s="1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  <c r="R18" s="12">
        <v>0</v>
      </c>
      <c r="S18" s="12">
        <f t="shared" si="0"/>
        <v>0</v>
      </c>
      <c r="T18" s="28" t="str">
        <f t="shared" si="1"/>
        <v>5</v>
      </c>
    </row>
    <row r="19" spans="1:20" s="9" customFormat="1" ht="16.5" customHeight="1">
      <c r="A19" s="10" t="s">
        <v>1</v>
      </c>
      <c r="B19" s="11" t="s">
        <v>90</v>
      </c>
      <c r="C19" s="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2"/>
      <c r="R19" s="12">
        <v>0</v>
      </c>
      <c r="S19" s="12">
        <f t="shared" si="0"/>
        <v>0</v>
      </c>
      <c r="T19" s="28" t="str">
        <f t="shared" si="1"/>
        <v>5</v>
      </c>
    </row>
    <row r="20" spans="1:20" s="9" customFormat="1" ht="16.5" customHeight="1">
      <c r="A20" s="10" t="s">
        <v>5</v>
      </c>
      <c r="B20" s="11" t="s">
        <v>4</v>
      </c>
      <c r="C20" s="1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  <c r="R20" s="12">
        <v>0</v>
      </c>
      <c r="S20" s="12">
        <f t="shared" si="0"/>
        <v>0</v>
      </c>
      <c r="T20" s="28" t="str">
        <f t="shared" si="1"/>
        <v>5</v>
      </c>
    </row>
    <row r="21" spans="1:20" s="9" customFormat="1" ht="16.5" customHeight="1">
      <c r="A21" s="10" t="s">
        <v>15</v>
      </c>
      <c r="B21" s="11" t="s">
        <v>14</v>
      </c>
      <c r="C21" s="12">
        <v>55</v>
      </c>
      <c r="D21" s="15"/>
      <c r="E21" s="15"/>
      <c r="F21" s="15">
        <v>0.85</v>
      </c>
      <c r="G21" s="15">
        <v>0.65</v>
      </c>
      <c r="H21" s="15"/>
      <c r="I21" s="15"/>
      <c r="J21" s="15"/>
      <c r="K21" s="15"/>
      <c r="L21" s="15"/>
      <c r="M21" s="15"/>
      <c r="N21" s="15"/>
      <c r="O21" s="15"/>
      <c r="P21" s="15"/>
      <c r="Q21" s="12">
        <v>17.06</v>
      </c>
      <c r="R21" s="12">
        <v>1.5</v>
      </c>
      <c r="S21" s="12">
        <f t="shared" si="0"/>
        <v>56.5</v>
      </c>
      <c r="T21" s="28" t="str">
        <f t="shared" si="1"/>
        <v>6</v>
      </c>
    </row>
    <row r="22" spans="1:20" s="9" customFormat="1" ht="16.5" customHeight="1">
      <c r="A22" s="10" t="s">
        <v>41</v>
      </c>
      <c r="B22" s="11" t="s">
        <v>40</v>
      </c>
      <c r="C22" s="12">
        <v>53</v>
      </c>
      <c r="D22" s="15">
        <v>0.6</v>
      </c>
      <c r="E22" s="15">
        <v>0.9</v>
      </c>
      <c r="F22" s="15">
        <v>0.6</v>
      </c>
      <c r="G22" s="15"/>
      <c r="H22" s="15">
        <v>0.6</v>
      </c>
      <c r="I22" s="15"/>
      <c r="J22" s="15"/>
      <c r="K22" s="15"/>
      <c r="L22" s="15"/>
      <c r="M22" s="15"/>
      <c r="N22" s="15"/>
      <c r="O22" s="15"/>
      <c r="P22" s="15"/>
      <c r="Q22" s="12">
        <v>17.06</v>
      </c>
      <c r="R22" s="12">
        <v>2.7</v>
      </c>
      <c r="S22" s="12">
        <f t="shared" si="0"/>
        <v>55.7</v>
      </c>
      <c r="T22" s="28" t="str">
        <f t="shared" si="1"/>
        <v>6</v>
      </c>
    </row>
    <row r="23" spans="1:20" s="9" customFormat="1" ht="16.5" customHeight="1">
      <c r="A23" s="10" t="s">
        <v>87</v>
      </c>
      <c r="B23" s="11" t="s">
        <v>86</v>
      </c>
      <c r="C23" s="12">
        <v>52</v>
      </c>
      <c r="D23" s="15"/>
      <c r="E23" s="15">
        <v>0.75</v>
      </c>
      <c r="F23" s="15"/>
      <c r="G23" s="15">
        <v>0.95</v>
      </c>
      <c r="H23" s="15">
        <v>0.7</v>
      </c>
      <c r="I23" s="15">
        <v>0.85</v>
      </c>
      <c r="J23" s="15">
        <v>0.3</v>
      </c>
      <c r="K23" s="15">
        <v>0.8</v>
      </c>
      <c r="L23" s="15"/>
      <c r="M23" s="15">
        <v>1</v>
      </c>
      <c r="N23" s="15">
        <v>0.5</v>
      </c>
      <c r="O23" s="15"/>
      <c r="P23" s="15"/>
      <c r="Q23" s="12">
        <v>17.09</v>
      </c>
      <c r="R23" s="12">
        <v>5.85</v>
      </c>
      <c r="S23" s="12">
        <f t="shared" si="0"/>
        <v>57.85</v>
      </c>
      <c r="T23" s="28" t="str">
        <f t="shared" si="1"/>
        <v>6</v>
      </c>
    </row>
    <row r="24" spans="1:20" s="9" customFormat="1" ht="16.5" customHeight="1">
      <c r="A24" s="10" t="s">
        <v>79</v>
      </c>
      <c r="B24" s="11" t="s">
        <v>78</v>
      </c>
      <c r="C24" s="1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  <c r="R24" s="12">
        <v>0</v>
      </c>
      <c r="S24" s="12">
        <f t="shared" si="0"/>
        <v>0</v>
      </c>
      <c r="T24" s="28" t="str">
        <f t="shared" si="1"/>
        <v>5</v>
      </c>
    </row>
    <row r="25" spans="1:20" s="9" customFormat="1" ht="16.5" customHeight="1">
      <c r="A25" s="13" t="s">
        <v>67</v>
      </c>
      <c r="B25" s="11" t="s">
        <v>66</v>
      </c>
      <c r="C25" s="12">
        <v>56</v>
      </c>
      <c r="D25" s="15">
        <v>0.6</v>
      </c>
      <c r="E25" s="15">
        <v>0.9</v>
      </c>
      <c r="F25" s="15">
        <v>0.6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2">
        <v>17.06</v>
      </c>
      <c r="R25" s="12">
        <v>2.1</v>
      </c>
      <c r="S25" s="12">
        <f t="shared" si="0"/>
        <v>58.1</v>
      </c>
      <c r="T25" s="28" t="str">
        <f t="shared" si="1"/>
        <v>6</v>
      </c>
    </row>
    <row r="26" spans="1:20" s="9" customFormat="1" ht="16.5" customHeight="1">
      <c r="A26" s="10" t="s">
        <v>37</v>
      </c>
      <c r="B26" s="11" t="s">
        <v>36</v>
      </c>
      <c r="C26" s="12">
        <v>72</v>
      </c>
      <c r="D26" s="15"/>
      <c r="E26" s="15">
        <v>0.65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>
        <v>17.07</v>
      </c>
      <c r="R26" s="12">
        <v>0.65</v>
      </c>
      <c r="S26" s="12">
        <f t="shared" si="0"/>
        <v>72.65</v>
      </c>
      <c r="T26" s="28" t="str">
        <f t="shared" si="1"/>
        <v>7</v>
      </c>
    </row>
    <row r="27" spans="1:20" s="9" customFormat="1" ht="16.5" customHeight="1">
      <c r="A27" s="10" t="s">
        <v>29</v>
      </c>
      <c r="B27" s="14" t="s">
        <v>28</v>
      </c>
      <c r="C27" s="1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>
        <v>0</v>
      </c>
      <c r="S27" s="12">
        <f t="shared" si="0"/>
        <v>0</v>
      </c>
      <c r="T27" s="28" t="str">
        <f t="shared" si="1"/>
        <v>5</v>
      </c>
    </row>
    <row r="28" spans="1:20" s="9" customFormat="1" ht="16.5" customHeight="1">
      <c r="A28" s="10" t="s">
        <v>11</v>
      </c>
      <c r="B28" s="11" t="s">
        <v>10</v>
      </c>
      <c r="C28" s="12">
        <v>63</v>
      </c>
      <c r="D28" s="15"/>
      <c r="E28" s="15">
        <v>0.65</v>
      </c>
      <c r="F28" s="15">
        <v>0.9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2">
        <v>17.07</v>
      </c>
      <c r="R28" s="12">
        <v>1.55</v>
      </c>
      <c r="S28" s="12">
        <f t="shared" si="0"/>
        <v>64.55</v>
      </c>
      <c r="T28" s="28" t="str">
        <f t="shared" si="1"/>
        <v>7</v>
      </c>
    </row>
    <row r="29" spans="1:20" s="9" customFormat="1" ht="16.5" customHeight="1">
      <c r="A29" s="10" t="s">
        <v>89</v>
      </c>
      <c r="B29" s="11" t="s">
        <v>88</v>
      </c>
      <c r="C29" s="12">
        <v>60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>
        <v>17.06</v>
      </c>
      <c r="R29" s="12">
        <v>0</v>
      </c>
      <c r="S29" s="12">
        <f t="shared" si="0"/>
        <v>60</v>
      </c>
      <c r="T29" s="28" t="str">
        <f t="shared" si="1"/>
        <v>6</v>
      </c>
    </row>
    <row r="30" spans="1:20" s="9" customFormat="1" ht="16.5" customHeight="1">
      <c r="A30" s="10" t="s">
        <v>23</v>
      </c>
      <c r="B30" s="11" t="s">
        <v>22</v>
      </c>
      <c r="C30" s="12">
        <v>81</v>
      </c>
      <c r="D30" s="15"/>
      <c r="E30" s="15">
        <v>0.65</v>
      </c>
      <c r="F30" s="15">
        <v>0.9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2">
        <v>17.07</v>
      </c>
      <c r="R30" s="12">
        <v>1.55</v>
      </c>
      <c r="S30" s="12">
        <f t="shared" si="0"/>
        <v>82.55</v>
      </c>
      <c r="T30" s="28" t="str">
        <f t="shared" si="1"/>
        <v>9</v>
      </c>
    </row>
    <row r="31" spans="1:20" s="9" customFormat="1" ht="16.5" customHeight="1">
      <c r="A31" s="10" t="s">
        <v>59</v>
      </c>
      <c r="B31" s="11" t="s">
        <v>58</v>
      </c>
      <c r="C31" s="12">
        <v>72</v>
      </c>
      <c r="D31" s="15">
        <v>0.7</v>
      </c>
      <c r="E31" s="15">
        <v>0.95</v>
      </c>
      <c r="F31" s="15">
        <v>0.8</v>
      </c>
      <c r="G31" s="15"/>
      <c r="H31" s="15">
        <v>0.85</v>
      </c>
      <c r="I31" s="15">
        <v>0.8</v>
      </c>
      <c r="J31" s="15">
        <v>0.3</v>
      </c>
      <c r="K31" s="15">
        <v>0.85</v>
      </c>
      <c r="L31" s="15">
        <v>0.75</v>
      </c>
      <c r="M31" s="15"/>
      <c r="N31" s="15"/>
      <c r="O31" s="15"/>
      <c r="P31" s="15"/>
      <c r="Q31" s="12">
        <v>17.07</v>
      </c>
      <c r="R31" s="12">
        <v>6</v>
      </c>
      <c r="S31" s="12">
        <f t="shared" si="0"/>
        <v>78</v>
      </c>
      <c r="T31" s="28" t="str">
        <f t="shared" si="1"/>
        <v>8</v>
      </c>
    </row>
    <row r="32" spans="1:20" s="9" customFormat="1" ht="16.5" customHeight="1">
      <c r="A32" s="10" t="s">
        <v>49</v>
      </c>
      <c r="B32" s="11" t="s">
        <v>48</v>
      </c>
      <c r="C32" s="12">
        <v>71</v>
      </c>
      <c r="D32" s="15"/>
      <c r="E32" s="15">
        <v>0.9</v>
      </c>
      <c r="F32" s="15">
        <v>0.6</v>
      </c>
      <c r="G32" s="15"/>
      <c r="H32" s="15"/>
      <c r="I32" s="15">
        <v>0.7</v>
      </c>
      <c r="J32" s="15"/>
      <c r="K32" s="15">
        <v>0.85</v>
      </c>
      <c r="L32" s="15"/>
      <c r="M32" s="15"/>
      <c r="N32" s="15"/>
      <c r="O32" s="15"/>
      <c r="P32" s="15"/>
      <c r="Q32" s="12">
        <v>17.07</v>
      </c>
      <c r="R32" s="12">
        <v>3.05</v>
      </c>
      <c r="S32" s="12">
        <f t="shared" si="0"/>
        <v>74.05</v>
      </c>
      <c r="T32" s="28" t="str">
        <f t="shared" si="1"/>
        <v>8</v>
      </c>
    </row>
    <row r="33" spans="1:20" s="9" customFormat="1" ht="16.5" customHeight="1">
      <c r="A33" s="10" t="s">
        <v>43</v>
      </c>
      <c r="B33" s="11" t="s">
        <v>42</v>
      </c>
      <c r="C33" s="12">
        <v>75</v>
      </c>
      <c r="D33" s="15"/>
      <c r="E33" s="15"/>
      <c r="F33" s="15">
        <v>0.9</v>
      </c>
      <c r="G33" s="15"/>
      <c r="H33" s="15">
        <v>0.9</v>
      </c>
      <c r="I33" s="15"/>
      <c r="J33" s="15"/>
      <c r="K33" s="15"/>
      <c r="L33" s="15"/>
      <c r="M33" s="15"/>
      <c r="N33" s="15"/>
      <c r="O33" s="15"/>
      <c r="P33" s="15"/>
      <c r="Q33" s="12">
        <v>17.07</v>
      </c>
      <c r="R33" s="12">
        <v>1.8</v>
      </c>
      <c r="S33" s="12">
        <f t="shared" si="0"/>
        <v>76.8</v>
      </c>
      <c r="T33" s="28" t="str">
        <f t="shared" si="1"/>
        <v>8</v>
      </c>
    </row>
    <row r="34" spans="1:21" s="20" customFormat="1" ht="16.5" customHeight="1">
      <c r="A34" s="16" t="s">
        <v>108</v>
      </c>
      <c r="B34" s="17" t="s">
        <v>110</v>
      </c>
      <c r="C34" s="18">
        <v>58</v>
      </c>
      <c r="D34" s="19">
        <v>0.65</v>
      </c>
      <c r="E34" s="19">
        <v>0.85</v>
      </c>
      <c r="F34" s="19">
        <v>0.75</v>
      </c>
      <c r="G34" s="19">
        <v>0.85</v>
      </c>
      <c r="H34" s="19">
        <v>0.7</v>
      </c>
      <c r="I34" s="19">
        <v>0.85</v>
      </c>
      <c r="J34" s="19">
        <v>0.3</v>
      </c>
      <c r="K34" s="19"/>
      <c r="L34" s="19">
        <v>0.75</v>
      </c>
      <c r="M34" s="19">
        <v>1</v>
      </c>
      <c r="N34" s="19"/>
      <c r="O34" s="19"/>
      <c r="P34" s="19"/>
      <c r="Q34" s="12">
        <v>17.06</v>
      </c>
      <c r="R34" s="18">
        <v>6.7</v>
      </c>
      <c r="S34" s="18">
        <f aca="true" t="shared" si="2" ref="S34:S51">C34+R34</f>
        <v>64.7</v>
      </c>
      <c r="T34" s="29" t="str">
        <f aca="true" t="shared" si="3" ref="T34:T51">IF(S34&lt;55,"5",IF(S34&lt;=64,"6",IF(S34&lt;=73,"7",IF(S34&lt;=82,"8",IF(S34&lt;=91,"9","10")))))</f>
        <v>7</v>
      </c>
      <c r="U34" s="20" t="s">
        <v>117</v>
      </c>
    </row>
    <row r="35" spans="1:20" s="9" customFormat="1" ht="16.5" customHeight="1">
      <c r="A35" s="10" t="s">
        <v>57</v>
      </c>
      <c r="B35" s="11" t="s">
        <v>56</v>
      </c>
      <c r="C35" s="12">
        <v>97</v>
      </c>
      <c r="D35" s="15">
        <v>0.85</v>
      </c>
      <c r="E35" s="15">
        <v>0.95</v>
      </c>
      <c r="F35" s="15">
        <v>1</v>
      </c>
      <c r="G35" s="15">
        <v>0.95</v>
      </c>
      <c r="H35" s="15"/>
      <c r="I35" s="15">
        <v>1</v>
      </c>
      <c r="J35" s="15">
        <v>0.3</v>
      </c>
      <c r="K35" s="15">
        <v>0.95</v>
      </c>
      <c r="L35" s="15">
        <v>0.7</v>
      </c>
      <c r="M35" s="15">
        <v>1</v>
      </c>
      <c r="N35" s="15"/>
      <c r="O35" s="15">
        <v>0.5</v>
      </c>
      <c r="P35" s="15"/>
      <c r="Q35" s="12">
        <v>17.06</v>
      </c>
      <c r="R35" s="12">
        <v>8.2</v>
      </c>
      <c r="S35" s="12">
        <f t="shared" si="2"/>
        <v>105.2</v>
      </c>
      <c r="T35" s="28" t="str">
        <f t="shared" si="3"/>
        <v>10</v>
      </c>
    </row>
    <row r="36" spans="1:21" s="20" customFormat="1" ht="16.5" customHeight="1">
      <c r="A36" s="16" t="s">
        <v>113</v>
      </c>
      <c r="B36" s="17" t="s">
        <v>114</v>
      </c>
      <c r="C36" s="18"/>
      <c r="D36" s="19"/>
      <c r="E36" s="19">
        <v>0.95</v>
      </c>
      <c r="F36" s="19">
        <v>1</v>
      </c>
      <c r="G36" s="19">
        <v>0.95</v>
      </c>
      <c r="H36" s="19">
        <v>0.75</v>
      </c>
      <c r="I36" s="19">
        <v>0.85</v>
      </c>
      <c r="J36" s="19">
        <v>0.3</v>
      </c>
      <c r="K36" s="19">
        <v>0.95</v>
      </c>
      <c r="L36" s="19">
        <v>0.7</v>
      </c>
      <c r="M36" s="19">
        <v>1</v>
      </c>
      <c r="N36" s="19">
        <v>0.5</v>
      </c>
      <c r="O36" s="19"/>
      <c r="P36" s="19"/>
      <c r="Q36" s="18"/>
      <c r="R36" s="12">
        <v>7.95</v>
      </c>
      <c r="S36" s="12">
        <f t="shared" si="2"/>
        <v>7.95</v>
      </c>
      <c r="T36" s="28" t="str">
        <f t="shared" si="3"/>
        <v>5</v>
      </c>
      <c r="U36" s="20" t="s">
        <v>109</v>
      </c>
    </row>
    <row r="37" spans="1:21" s="9" customFormat="1" ht="16.5" customHeight="1">
      <c r="A37" s="11" t="s">
        <v>45</v>
      </c>
      <c r="B37" s="11" t="s">
        <v>44</v>
      </c>
      <c r="C37" s="12">
        <v>100</v>
      </c>
      <c r="D37" s="15">
        <v>0.85</v>
      </c>
      <c r="E37" s="15">
        <v>1</v>
      </c>
      <c r="F37" s="15">
        <v>1</v>
      </c>
      <c r="G37" s="15">
        <v>1</v>
      </c>
      <c r="H37" s="15"/>
      <c r="I37" s="15"/>
      <c r="J37" s="15">
        <v>0.3</v>
      </c>
      <c r="K37" s="15"/>
      <c r="L37" s="15"/>
      <c r="M37" s="15"/>
      <c r="N37" s="15"/>
      <c r="O37" s="15"/>
      <c r="P37" s="15"/>
      <c r="Q37" s="12">
        <v>17.06</v>
      </c>
      <c r="R37" s="12">
        <v>4.15</v>
      </c>
      <c r="S37" s="12">
        <f t="shared" si="2"/>
        <v>104.15</v>
      </c>
      <c r="T37" s="28" t="str">
        <f t="shared" si="3"/>
        <v>10</v>
      </c>
      <c r="U37" s="9" t="s">
        <v>122</v>
      </c>
    </row>
    <row r="38" spans="1:20" s="9" customFormat="1" ht="16.5" customHeight="1">
      <c r="A38" s="13" t="s">
        <v>69</v>
      </c>
      <c r="B38" s="11" t="s">
        <v>68</v>
      </c>
      <c r="C38" s="12">
        <v>67</v>
      </c>
      <c r="D38" s="15"/>
      <c r="E38" s="15">
        <v>0.85</v>
      </c>
      <c r="F38" s="15"/>
      <c r="G38" s="15">
        <v>1</v>
      </c>
      <c r="H38" s="15">
        <v>0.6</v>
      </c>
      <c r="I38" s="15">
        <v>0.95</v>
      </c>
      <c r="J38" s="15">
        <v>0.3</v>
      </c>
      <c r="K38" s="15">
        <v>0.85</v>
      </c>
      <c r="L38" s="15">
        <v>1</v>
      </c>
      <c r="M38" s="15">
        <v>1</v>
      </c>
      <c r="N38" s="15"/>
      <c r="O38" s="15"/>
      <c r="P38" s="15"/>
      <c r="Q38" s="12">
        <v>17.06</v>
      </c>
      <c r="R38" s="12">
        <v>6.55</v>
      </c>
      <c r="S38" s="12">
        <f t="shared" si="2"/>
        <v>73.55</v>
      </c>
      <c r="T38" s="28" t="str">
        <f t="shared" si="3"/>
        <v>8</v>
      </c>
    </row>
    <row r="39" spans="1:21" s="9" customFormat="1" ht="16.5" customHeight="1">
      <c r="A39" s="13" t="s">
        <v>119</v>
      </c>
      <c r="B39" s="11" t="s">
        <v>120</v>
      </c>
      <c r="C39" s="12">
        <v>66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2">
        <v>17.11</v>
      </c>
      <c r="R39" s="12"/>
      <c r="S39" s="12">
        <f t="shared" si="2"/>
        <v>66</v>
      </c>
      <c r="T39" s="29" t="str">
        <f t="shared" si="3"/>
        <v>7</v>
      </c>
      <c r="U39" s="20" t="s">
        <v>121</v>
      </c>
    </row>
    <row r="40" spans="1:20" s="9" customFormat="1" ht="16.5" customHeight="1">
      <c r="A40" s="10" t="s">
        <v>71</v>
      </c>
      <c r="B40" s="11" t="s">
        <v>70</v>
      </c>
      <c r="C40" s="12">
        <v>56</v>
      </c>
      <c r="D40" s="15"/>
      <c r="E40" s="15"/>
      <c r="F40" s="15"/>
      <c r="G40" s="15"/>
      <c r="H40" s="15">
        <v>0.6</v>
      </c>
      <c r="I40" s="15"/>
      <c r="J40" s="15">
        <v>0.3</v>
      </c>
      <c r="K40" s="15"/>
      <c r="L40" s="15"/>
      <c r="M40" s="15">
        <v>1</v>
      </c>
      <c r="N40" s="15"/>
      <c r="O40" s="15"/>
      <c r="P40" s="15"/>
      <c r="Q40" s="12">
        <v>17.06</v>
      </c>
      <c r="R40" s="12">
        <v>1.9</v>
      </c>
      <c r="S40" s="12">
        <f t="shared" si="2"/>
        <v>57.9</v>
      </c>
      <c r="T40" s="28" t="str">
        <f t="shared" si="3"/>
        <v>6</v>
      </c>
    </row>
    <row r="41" spans="1:21" s="20" customFormat="1" ht="16.5" customHeight="1">
      <c r="A41" s="16" t="s">
        <v>111</v>
      </c>
      <c r="B41" s="17" t="s">
        <v>112</v>
      </c>
      <c r="C41" s="18"/>
      <c r="D41" s="19"/>
      <c r="E41" s="19">
        <v>0.95</v>
      </c>
      <c r="F41" s="19">
        <v>0.8</v>
      </c>
      <c r="G41" s="19">
        <v>0.5</v>
      </c>
      <c r="H41" s="19">
        <v>0.7</v>
      </c>
      <c r="I41" s="19"/>
      <c r="J41" s="19"/>
      <c r="K41" s="19"/>
      <c r="L41" s="19"/>
      <c r="M41" s="19"/>
      <c r="N41" s="19"/>
      <c r="O41" s="19"/>
      <c r="P41" s="19"/>
      <c r="Q41" s="18"/>
      <c r="R41" s="18">
        <v>2.95</v>
      </c>
      <c r="S41" s="18">
        <f t="shared" si="2"/>
        <v>2.95</v>
      </c>
      <c r="T41" s="29" t="str">
        <f t="shared" si="3"/>
        <v>5</v>
      </c>
      <c r="U41" s="20" t="s">
        <v>109</v>
      </c>
    </row>
    <row r="42" spans="1:20" s="9" customFormat="1" ht="16.5" customHeight="1">
      <c r="A42" s="11" t="s">
        <v>53</v>
      </c>
      <c r="B42" s="11" t="s">
        <v>52</v>
      </c>
      <c r="C42" s="12">
        <v>69</v>
      </c>
      <c r="D42" s="15">
        <v>0.65</v>
      </c>
      <c r="E42" s="15">
        <v>0.95</v>
      </c>
      <c r="F42" s="15">
        <v>0.75</v>
      </c>
      <c r="G42" s="15">
        <v>0.5</v>
      </c>
      <c r="H42" s="15"/>
      <c r="I42" s="15"/>
      <c r="J42" s="15"/>
      <c r="K42" s="15"/>
      <c r="L42" s="15"/>
      <c r="M42" s="15"/>
      <c r="N42" s="15"/>
      <c r="O42" s="15"/>
      <c r="P42" s="15"/>
      <c r="Q42" s="12"/>
      <c r="R42" s="12">
        <v>2.85</v>
      </c>
      <c r="S42" s="12">
        <f t="shared" si="2"/>
        <v>71.85</v>
      </c>
      <c r="T42" s="28" t="str">
        <f t="shared" si="3"/>
        <v>7</v>
      </c>
    </row>
    <row r="43" spans="1:20" s="9" customFormat="1" ht="16.5" customHeight="1">
      <c r="A43" s="13" t="s">
        <v>77</v>
      </c>
      <c r="B43" s="11" t="s">
        <v>76</v>
      </c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2"/>
      <c r="R43" s="12">
        <v>0</v>
      </c>
      <c r="S43" s="12">
        <f t="shared" si="2"/>
        <v>0</v>
      </c>
      <c r="T43" s="28" t="str">
        <f t="shared" si="3"/>
        <v>5</v>
      </c>
    </row>
    <row r="44" spans="1:20" s="9" customFormat="1" ht="16.5" customHeight="1">
      <c r="A44" s="10" t="s">
        <v>63</v>
      </c>
      <c r="B44" s="11" t="s">
        <v>62</v>
      </c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2"/>
      <c r="R44" s="12">
        <v>0</v>
      </c>
      <c r="S44" s="12">
        <f t="shared" si="2"/>
        <v>0</v>
      </c>
      <c r="T44" s="28" t="str">
        <f t="shared" si="3"/>
        <v>5</v>
      </c>
    </row>
    <row r="45" spans="1:20" s="9" customFormat="1" ht="16.5" customHeight="1">
      <c r="A45" s="11" t="s">
        <v>3</v>
      </c>
      <c r="B45" s="11" t="s">
        <v>2</v>
      </c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2"/>
      <c r="R45" s="12">
        <v>0</v>
      </c>
      <c r="S45" s="12">
        <f t="shared" si="2"/>
        <v>0</v>
      </c>
      <c r="T45" s="28" t="str">
        <f t="shared" si="3"/>
        <v>5</v>
      </c>
    </row>
    <row r="46" spans="1:20" s="9" customFormat="1" ht="16.5" customHeight="1">
      <c r="A46" s="10" t="s">
        <v>27</v>
      </c>
      <c r="B46" s="11" t="s">
        <v>26</v>
      </c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2"/>
      <c r="R46" s="12">
        <v>0</v>
      </c>
      <c r="S46" s="12">
        <f t="shared" si="2"/>
        <v>0</v>
      </c>
      <c r="T46" s="28" t="str">
        <f t="shared" si="3"/>
        <v>5</v>
      </c>
    </row>
    <row r="47" spans="1:20" s="9" customFormat="1" ht="16.5" customHeight="1">
      <c r="A47" s="10" t="s">
        <v>51</v>
      </c>
      <c r="B47" s="11" t="s">
        <v>50</v>
      </c>
      <c r="C47" s="12">
        <v>63</v>
      </c>
      <c r="D47" s="15">
        <v>0.65</v>
      </c>
      <c r="E47" s="15"/>
      <c r="F47" s="15">
        <v>0.75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>
        <v>17.07</v>
      </c>
      <c r="R47" s="12">
        <v>1.4</v>
      </c>
      <c r="S47" s="12">
        <f t="shared" si="2"/>
        <v>64.4</v>
      </c>
      <c r="T47" s="28" t="str">
        <f t="shared" si="3"/>
        <v>7</v>
      </c>
    </row>
    <row r="48" spans="1:20" s="9" customFormat="1" ht="16.5" customHeight="1">
      <c r="A48" s="10" t="s">
        <v>35</v>
      </c>
      <c r="B48" s="11" t="s">
        <v>34</v>
      </c>
      <c r="C48" s="1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2"/>
      <c r="R48" s="12">
        <v>0</v>
      </c>
      <c r="S48" s="12">
        <f t="shared" si="2"/>
        <v>0</v>
      </c>
      <c r="T48" s="28" t="str">
        <f t="shared" si="3"/>
        <v>5</v>
      </c>
    </row>
    <row r="49" spans="1:21" s="9" customFormat="1" ht="16.5" customHeight="1">
      <c r="A49" s="10" t="s">
        <v>47</v>
      </c>
      <c r="B49" s="11" t="s">
        <v>46</v>
      </c>
      <c r="C49" s="12">
        <v>100</v>
      </c>
      <c r="D49" s="15">
        <v>0.85</v>
      </c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2">
        <v>17.06</v>
      </c>
      <c r="R49" s="12">
        <v>2.85</v>
      </c>
      <c r="S49" s="12">
        <f t="shared" si="2"/>
        <v>102.85</v>
      </c>
      <c r="T49" s="28" t="str">
        <f t="shared" si="3"/>
        <v>10</v>
      </c>
      <c r="U49" s="9" t="s">
        <v>122</v>
      </c>
    </row>
    <row r="50" spans="1:20" s="9" customFormat="1" ht="16.5" customHeight="1">
      <c r="A50" s="10" t="s">
        <v>39</v>
      </c>
      <c r="B50" s="11" t="s">
        <v>38</v>
      </c>
      <c r="C50" s="12">
        <v>67</v>
      </c>
      <c r="D50" s="15"/>
      <c r="E50" s="15">
        <v>0.75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2">
        <v>17.07</v>
      </c>
      <c r="R50" s="12">
        <v>0.75</v>
      </c>
      <c r="S50" s="12">
        <f t="shared" si="2"/>
        <v>67.75</v>
      </c>
      <c r="T50" s="28" t="str">
        <f t="shared" si="3"/>
        <v>7</v>
      </c>
    </row>
    <row r="51" spans="1:20" s="9" customFormat="1" ht="16.5" customHeight="1">
      <c r="A51" s="10" t="s">
        <v>65</v>
      </c>
      <c r="B51" s="11" t="s">
        <v>64</v>
      </c>
      <c r="C51" s="12">
        <v>85</v>
      </c>
      <c r="D51" s="15"/>
      <c r="E51" s="15">
        <v>1</v>
      </c>
      <c r="F51" s="15">
        <v>1</v>
      </c>
      <c r="G51" s="15">
        <v>0.7</v>
      </c>
      <c r="H51" s="15">
        <v>0.7</v>
      </c>
      <c r="I51" s="15">
        <v>0.95</v>
      </c>
      <c r="J51" s="15"/>
      <c r="K51" s="15">
        <v>0.85</v>
      </c>
      <c r="L51" s="15">
        <v>1</v>
      </c>
      <c r="M51" s="15">
        <v>1</v>
      </c>
      <c r="N51" s="15">
        <v>0.5</v>
      </c>
      <c r="O51" s="15">
        <v>0.5</v>
      </c>
      <c r="P51" s="15"/>
      <c r="Q51" s="12">
        <v>17.06</v>
      </c>
      <c r="R51" s="12">
        <v>8.2</v>
      </c>
      <c r="S51" s="12">
        <f t="shared" si="2"/>
        <v>93.2</v>
      </c>
      <c r="T51" s="28" t="str">
        <f t="shared" si="3"/>
        <v>10</v>
      </c>
    </row>
    <row r="52" spans="1:20" s="9" customFormat="1" ht="18.75">
      <c r="A52" s="1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8"/>
    </row>
    <row r="53" spans="1:20" s="9" customFormat="1" ht="18.75">
      <c r="A53" s="11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8"/>
    </row>
    <row r="54" spans="1:20" s="9" customFormat="1" ht="18.7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8"/>
    </row>
    <row r="55" spans="1:20" s="9" customFormat="1" ht="18.7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8"/>
    </row>
    <row r="56" spans="1:20" s="9" customFormat="1" ht="18.75">
      <c r="A56" s="1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8"/>
    </row>
    <row r="57" spans="1:20" s="9" customFormat="1" ht="18.75">
      <c r="A57" s="1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8"/>
    </row>
    <row r="58" spans="1:20" s="9" customFormat="1" ht="18.75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8"/>
    </row>
    <row r="59" spans="1:20" ht="18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0"/>
    </row>
    <row r="60" spans="1:20" ht="18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0"/>
    </row>
    <row r="61" spans="1:20" ht="18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0"/>
    </row>
    <row r="62" spans="1:20" ht="18">
      <c r="A62" s="4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0"/>
    </row>
    <row r="63" spans="1:20" ht="18">
      <c r="A63" s="4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0"/>
    </row>
    <row r="64" spans="1:20" ht="18">
      <c r="A64" s="4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0"/>
    </row>
    <row r="65" spans="1:20" ht="18">
      <c r="A65" s="4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0"/>
    </row>
    <row r="66" spans="1:20" ht="18">
      <c r="A66" s="4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0"/>
    </row>
    <row r="67" spans="1:20" ht="18">
      <c r="A67" s="4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0"/>
    </row>
    <row r="68" spans="1:20" ht="18">
      <c r="A68" s="4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0"/>
    </row>
    <row r="69" spans="1:20" ht="18">
      <c r="A69" s="4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0"/>
    </row>
    <row r="70" spans="1:20" ht="18">
      <c r="A70" s="4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0"/>
    </row>
    <row r="71" spans="1:20" ht="18">
      <c r="A71" s="4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0"/>
    </row>
    <row r="72" spans="1:20" ht="18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0"/>
    </row>
    <row r="73" spans="1:20" ht="18">
      <c r="A73" s="4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0"/>
    </row>
    <row r="74" spans="1:20" ht="18">
      <c r="A74" s="4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0"/>
    </row>
    <row r="75" spans="1:20" ht="18">
      <c r="A75" s="4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0"/>
    </row>
    <row r="76" spans="1:20" ht="18">
      <c r="A76" s="4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0"/>
    </row>
    <row r="77" spans="1:20" ht="18">
      <c r="A77" s="4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0"/>
    </row>
    <row r="78" spans="1:20" ht="18">
      <c r="A78" s="4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0"/>
    </row>
    <row r="79" spans="1:20" ht="18">
      <c r="A79" s="4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0"/>
    </row>
    <row r="80" spans="1:20" ht="18">
      <c r="A80" s="4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0"/>
    </row>
    <row r="81" spans="1:21" ht="18">
      <c r="A81" s="4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0"/>
      <c r="U81" s="5"/>
    </row>
    <row r="82" spans="1:20" ht="18">
      <c r="A82" s="4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0"/>
    </row>
    <row r="83" spans="1:20" ht="18">
      <c r="A83" s="4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0"/>
    </row>
    <row r="84" spans="1:20" ht="18">
      <c r="A84" s="4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0"/>
    </row>
    <row r="85" spans="1:20" ht="18">
      <c r="A85" s="4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0"/>
    </row>
    <row r="86" spans="1:20" ht="18">
      <c r="A86" s="4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0"/>
    </row>
    <row r="87" spans="1:20" ht="15" customHeight="1">
      <c r="A87" s="4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0"/>
    </row>
    <row r="88" spans="1:20" ht="18">
      <c r="A88" s="4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0"/>
    </row>
    <row r="89" spans="1:20" ht="18">
      <c r="A89" s="4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0"/>
    </row>
    <row r="90" spans="1:20" ht="18">
      <c r="A90" s="4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0"/>
    </row>
    <row r="91" spans="1:20" ht="18">
      <c r="A91" s="4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0"/>
    </row>
    <row r="92" spans="1:20" ht="18">
      <c r="A92" s="4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0"/>
    </row>
    <row r="93" spans="1:20" ht="18">
      <c r="A93" s="4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0"/>
    </row>
    <row r="94" spans="1:20" ht="18">
      <c r="A94" s="4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0"/>
    </row>
    <row r="95" spans="1:20" ht="18">
      <c r="A95" s="4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0"/>
    </row>
    <row r="96" spans="1:20" ht="18">
      <c r="A96" s="4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0"/>
    </row>
    <row r="97" spans="1:17" ht="18">
      <c r="A97" s="6"/>
      <c r="B97" s="6"/>
      <c r="C97" s="3"/>
      <c r="D97" s="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3"/>
    </row>
  </sheetData>
  <sheetProtection/>
  <conditionalFormatting sqref="T2:T51">
    <cfRule type="cellIs" priority="1" dxfId="0" operator="between" stopIfTrue="1">
      <formula>6</formula>
      <formula>10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Y30" sqref="Y30"/>
    </sheetView>
  </sheetViews>
  <sheetFormatPr defaultColWidth="21.7109375" defaultRowHeight="12.75"/>
  <cols>
    <col min="1" max="1" width="24.7109375" style="8" customWidth="1"/>
    <col min="2" max="2" width="10.8515625" style="1" customWidth="1"/>
    <col min="3" max="3" width="7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9.28125" style="50" hidden="1" customWidth="1"/>
    <col min="8" max="8" width="9.28125" style="1" customWidth="1"/>
    <col min="9" max="9" width="9.28125" style="50" hidden="1" customWidth="1"/>
    <col min="10" max="10" width="8.57421875" style="1" customWidth="1"/>
    <col min="11" max="11" width="54.00390625" style="2" customWidth="1"/>
    <col min="12" max="12" width="4.8515625" style="2" hidden="1" customWidth="1"/>
    <col min="13" max="24" width="4.7109375" style="2" hidden="1" customWidth="1"/>
    <col min="25" max="16384" width="21.7109375" style="1" customWidth="1"/>
  </cols>
  <sheetData>
    <row r="1" spans="1:24" s="9" customFormat="1" ht="20.25" customHeight="1">
      <c r="A1" s="21" t="s">
        <v>92</v>
      </c>
      <c r="B1" s="22" t="s">
        <v>93</v>
      </c>
      <c r="C1" s="22" t="s">
        <v>106</v>
      </c>
      <c r="D1" s="22" t="s">
        <v>210</v>
      </c>
      <c r="E1" s="23" t="s">
        <v>94</v>
      </c>
      <c r="F1" s="23" t="s">
        <v>211</v>
      </c>
      <c r="G1" s="46" t="s">
        <v>207</v>
      </c>
      <c r="H1" s="22" t="s">
        <v>207</v>
      </c>
      <c r="I1" s="46" t="s">
        <v>208</v>
      </c>
      <c r="J1" s="23" t="s">
        <v>208</v>
      </c>
      <c r="K1" s="43" t="s">
        <v>209</v>
      </c>
      <c r="L1" s="32" t="s">
        <v>95</v>
      </c>
      <c r="M1" s="32" t="s">
        <v>96</v>
      </c>
      <c r="N1" s="32" t="s">
        <v>97</v>
      </c>
      <c r="O1" s="32" t="s">
        <v>98</v>
      </c>
      <c r="P1" s="32" t="s">
        <v>99</v>
      </c>
      <c r="Q1" s="32" t="s">
        <v>100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105</v>
      </c>
      <c r="W1" s="32" t="s">
        <v>115</v>
      </c>
      <c r="X1" s="32" t="s">
        <v>116</v>
      </c>
    </row>
    <row r="2" spans="1:24" s="9" customFormat="1" ht="16.5" customHeight="1">
      <c r="A2" s="10" t="s">
        <v>159</v>
      </c>
      <c r="B2" s="11" t="s">
        <v>194</v>
      </c>
      <c r="C2" s="44">
        <f>SUM(L2:X2)*1.5</f>
        <v>12</v>
      </c>
      <c r="D2" s="40">
        <v>9.63</v>
      </c>
      <c r="E2" s="40">
        <v>44</v>
      </c>
      <c r="F2" s="45" t="s">
        <v>212</v>
      </c>
      <c r="G2" s="47">
        <f>C2+D2+E2*0.7</f>
        <v>52.43</v>
      </c>
      <c r="H2" s="44">
        <f>(C2+D2)/3+E2</f>
        <v>51.21</v>
      </c>
      <c r="I2" s="47">
        <v>5</v>
      </c>
      <c r="J2" s="40">
        <f>IF(AND(E2&gt;=55),(IF(H2&lt;60,"5",IF(H2&lt;68,"6",IF(H2&lt;76,"7",IF(H2&lt;84,"8",IF(H2&lt;92,"9","10")))))),5)</f>
        <v>5</v>
      </c>
      <c r="K2" s="26"/>
      <c r="L2" s="33">
        <v>1</v>
      </c>
      <c r="M2" s="33">
        <v>1</v>
      </c>
      <c r="N2" s="33">
        <v>1</v>
      </c>
      <c r="O2" s="33">
        <v>1</v>
      </c>
      <c r="P2" s="33">
        <v>1</v>
      </c>
      <c r="Q2" s="33"/>
      <c r="R2" s="33"/>
      <c r="S2" s="33">
        <v>1</v>
      </c>
      <c r="T2" s="33"/>
      <c r="U2" s="33">
        <v>1</v>
      </c>
      <c r="V2" s="33">
        <v>1</v>
      </c>
      <c r="W2" s="33"/>
      <c r="X2" s="33"/>
    </row>
    <row r="3" spans="1:24" s="9" customFormat="1" ht="16.5" customHeight="1">
      <c r="A3" s="10" t="s">
        <v>17</v>
      </c>
      <c r="B3" s="11" t="s">
        <v>16</v>
      </c>
      <c r="C3" s="44">
        <f>SUM(L3:X3)*1.5</f>
        <v>0</v>
      </c>
      <c r="D3" s="41">
        <v>0</v>
      </c>
      <c r="E3" s="41">
        <v>79</v>
      </c>
      <c r="F3" s="45" t="s">
        <v>212</v>
      </c>
      <c r="G3" s="47">
        <f>C3+D3+E3*0.7</f>
        <v>55.3</v>
      </c>
      <c r="H3" s="44">
        <f>(C3+D3)/3+E3</f>
        <v>79</v>
      </c>
      <c r="I3" s="47" t="s">
        <v>213</v>
      </c>
      <c r="J3" s="40" t="str">
        <f>IF(AND(E3&gt;=55),(IF(H3&lt;60,"5",IF(H3&lt;68,"6",IF(H3&lt;76,"7",IF(H3&lt;84,"8",IF(H3&lt;92,"9","10")))))),5)</f>
        <v>8</v>
      </c>
      <c r="K3" s="1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9" customFormat="1" ht="16.5" customHeight="1">
      <c r="A4" s="10" t="s">
        <v>144</v>
      </c>
      <c r="B4" s="11" t="s">
        <v>179</v>
      </c>
      <c r="C4" s="44">
        <f>SUM(L4:X4)*1.5</f>
        <v>15</v>
      </c>
      <c r="D4" s="41">
        <v>13.77</v>
      </c>
      <c r="E4" s="41">
        <v>64</v>
      </c>
      <c r="F4" s="45" t="s">
        <v>212</v>
      </c>
      <c r="G4" s="47">
        <f>C4+D4+E4*0.7</f>
        <v>73.57</v>
      </c>
      <c r="H4" s="44">
        <f>(C4+D4)/3+E4</f>
        <v>73.59</v>
      </c>
      <c r="I4" s="47" t="s">
        <v>214</v>
      </c>
      <c r="J4" s="40" t="str">
        <f>IF(AND(E4&gt;=55),(IF(H4&lt;60,"5",IF(H4&lt;68,"6",IF(H4&lt;76,"7",IF(H4&lt;84,"8",IF(H4&lt;92,"9","10")))))),5)</f>
        <v>7</v>
      </c>
      <c r="K4" s="12"/>
      <c r="L4" s="34">
        <v>1</v>
      </c>
      <c r="M4" s="34">
        <v>1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4"/>
      <c r="U4" s="34">
        <v>1</v>
      </c>
      <c r="V4" s="34">
        <v>1</v>
      </c>
      <c r="W4" s="34"/>
      <c r="X4" s="34"/>
    </row>
    <row r="5" spans="1:24" s="9" customFormat="1" ht="16.5" customHeight="1">
      <c r="A5" s="10" t="s">
        <v>149</v>
      </c>
      <c r="B5" s="11" t="s">
        <v>184</v>
      </c>
      <c r="C5" s="44">
        <f>SUM(L5:X5)*1.5</f>
        <v>10.5</v>
      </c>
      <c r="D5" s="41">
        <v>12.77</v>
      </c>
      <c r="E5" s="41">
        <v>64</v>
      </c>
      <c r="F5" s="45" t="s">
        <v>212</v>
      </c>
      <c r="G5" s="47">
        <f>C5+D5+E5*0.7</f>
        <v>68.07</v>
      </c>
      <c r="H5" s="44">
        <f>(C5+D5)/3+E5</f>
        <v>71.75666666666666</v>
      </c>
      <c r="I5" s="47" t="s">
        <v>214</v>
      </c>
      <c r="J5" s="40" t="str">
        <f>IF(AND(E5&gt;=55),(IF(H5&lt;60,"5",IF(H5&lt;68,"6",IF(H5&lt;76,"7",IF(H5&lt;84,"8",IF(H5&lt;92,"9","10")))))),5)</f>
        <v>7</v>
      </c>
      <c r="K5" s="12"/>
      <c r="L5" s="34">
        <v>1</v>
      </c>
      <c r="M5" s="34">
        <v>1</v>
      </c>
      <c r="N5" s="34">
        <v>1</v>
      </c>
      <c r="O5" s="34"/>
      <c r="P5" s="34">
        <v>1</v>
      </c>
      <c r="Q5" s="34">
        <v>1</v>
      </c>
      <c r="R5" s="34">
        <v>1</v>
      </c>
      <c r="S5" s="34">
        <v>1</v>
      </c>
      <c r="T5" s="34"/>
      <c r="U5" s="34"/>
      <c r="V5" s="34"/>
      <c r="W5" s="34"/>
      <c r="X5" s="34"/>
    </row>
    <row r="6" spans="1:24" s="9" customFormat="1" ht="16.5" customHeight="1">
      <c r="A6" s="10" t="s">
        <v>128</v>
      </c>
      <c r="B6" s="11" t="s">
        <v>163</v>
      </c>
      <c r="C6" s="44">
        <f>SUM(L6:X6)*1.5</f>
        <v>13.5</v>
      </c>
      <c r="D6" s="41">
        <v>14.01</v>
      </c>
      <c r="E6" s="41">
        <v>77</v>
      </c>
      <c r="F6" s="45" t="s">
        <v>212</v>
      </c>
      <c r="G6" s="47">
        <f>C6+D6+E6*0.7</f>
        <v>81.41</v>
      </c>
      <c r="H6" s="44">
        <f>(C6+D6)/3+E6</f>
        <v>86.17</v>
      </c>
      <c r="I6" s="47" t="s">
        <v>215</v>
      </c>
      <c r="J6" s="40" t="str">
        <f>IF(AND(E6&gt;=55),(IF(H6&lt;60,"5",IF(H6&lt;68,"6",IF(H6&lt;76,"7",IF(H6&lt;84,"8",IF(H6&lt;92,"9","10")))))),5)</f>
        <v>9</v>
      </c>
      <c r="K6" s="12"/>
      <c r="L6" s="34">
        <v>1</v>
      </c>
      <c r="M6" s="34">
        <v>1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4"/>
      <c r="U6" s="34"/>
      <c r="V6" s="34">
        <v>1</v>
      </c>
      <c r="W6" s="34"/>
      <c r="X6" s="34"/>
    </row>
    <row r="7" spans="1:24" s="9" customFormat="1" ht="16.5" customHeight="1">
      <c r="A7" s="10" t="s">
        <v>201</v>
      </c>
      <c r="B7" s="11" t="s">
        <v>202</v>
      </c>
      <c r="C7" s="44">
        <f>SUM(L7:X7)*1.5</f>
        <v>13.5</v>
      </c>
      <c r="D7" s="41">
        <v>11.65</v>
      </c>
      <c r="E7" s="41">
        <v>65</v>
      </c>
      <c r="F7" s="45" t="s">
        <v>212</v>
      </c>
      <c r="G7" s="47">
        <f>C7+D7+E7*0.7</f>
        <v>70.65</v>
      </c>
      <c r="H7" s="44">
        <f>(C7+D7)/3+E7</f>
        <v>73.38333333333333</v>
      </c>
      <c r="I7" s="47" t="s">
        <v>214</v>
      </c>
      <c r="J7" s="40" t="str">
        <f>IF(AND(E7&gt;=55),(IF(H7&lt;60,"5",IF(H7&lt;68,"6",IF(H7&lt;76,"7",IF(H7&lt;84,"8",IF(H7&lt;92,"9","10")))))),5)</f>
        <v>7</v>
      </c>
      <c r="K7" s="12"/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/>
      <c r="S7" s="34">
        <v>1</v>
      </c>
      <c r="T7" s="34"/>
      <c r="U7" s="34">
        <v>1</v>
      </c>
      <c r="V7" s="34">
        <v>1</v>
      </c>
      <c r="W7" s="34"/>
      <c r="X7" s="34"/>
    </row>
    <row r="8" spans="1:24" s="9" customFormat="1" ht="16.5" customHeight="1">
      <c r="A8" s="13" t="s">
        <v>153</v>
      </c>
      <c r="B8" s="11" t="s">
        <v>188</v>
      </c>
      <c r="C8" s="44">
        <f>SUM(L8:X8)*1.5</f>
        <v>12</v>
      </c>
      <c r="D8" s="41">
        <v>10.4</v>
      </c>
      <c r="E8" s="41">
        <v>69</v>
      </c>
      <c r="F8" s="45" t="s">
        <v>212</v>
      </c>
      <c r="G8" s="47">
        <f>C8+D8+E8*0.7</f>
        <v>70.69999999999999</v>
      </c>
      <c r="H8" s="44">
        <f>(C8+D8)/3+E8</f>
        <v>76.46666666666667</v>
      </c>
      <c r="I8" s="47" t="s">
        <v>214</v>
      </c>
      <c r="J8" s="40" t="str">
        <f>IF(AND(E8&gt;=55),(IF(H8&lt;60,"5",IF(H8&lt;68,"6",IF(H8&lt;76,"7",IF(H8&lt;84,"8",IF(H8&lt;92,"9","10")))))),5)</f>
        <v>8</v>
      </c>
      <c r="K8" s="12"/>
      <c r="L8" s="34">
        <v>1</v>
      </c>
      <c r="M8" s="34">
        <v>1</v>
      </c>
      <c r="N8" s="34">
        <v>1</v>
      </c>
      <c r="O8" s="34"/>
      <c r="P8" s="34">
        <v>1</v>
      </c>
      <c r="Q8" s="34">
        <v>1</v>
      </c>
      <c r="R8" s="34">
        <v>1</v>
      </c>
      <c r="S8" s="34">
        <v>1</v>
      </c>
      <c r="T8" s="34"/>
      <c r="U8" s="34"/>
      <c r="V8" s="34">
        <v>1</v>
      </c>
      <c r="W8" s="34"/>
      <c r="X8" s="34"/>
    </row>
    <row r="9" spans="1:24" s="9" customFormat="1" ht="16.5" customHeight="1">
      <c r="A9" s="10" t="s">
        <v>147</v>
      </c>
      <c r="B9" s="11" t="s">
        <v>182</v>
      </c>
      <c r="C9" s="44">
        <f>SUM(L9:X9)*1.5</f>
        <v>1.5</v>
      </c>
      <c r="D9" s="41">
        <v>8.07</v>
      </c>
      <c r="E9" s="41">
        <v>37</v>
      </c>
      <c r="F9" s="45" t="s">
        <v>212</v>
      </c>
      <c r="G9" s="47">
        <f>C9+D9+E9*0.7</f>
        <v>35.47</v>
      </c>
      <c r="H9" s="44">
        <f>(C9+D9)/3+E9</f>
        <v>40.19</v>
      </c>
      <c r="I9" s="47">
        <v>5</v>
      </c>
      <c r="J9" s="40">
        <f>IF(AND(E9&gt;=55),(IF(H9&lt;60,"5",IF(H9&lt;68,"6",IF(H9&lt;76,"7",IF(H9&lt;84,"8",IF(H9&lt;92,"9","10")))))),5)</f>
        <v>5</v>
      </c>
      <c r="K9" s="12"/>
      <c r="L9" s="34"/>
      <c r="M9" s="34"/>
      <c r="N9" s="34"/>
      <c r="O9" s="34"/>
      <c r="P9" s="34"/>
      <c r="Q9" s="34">
        <v>1</v>
      </c>
      <c r="R9" s="34"/>
      <c r="S9" s="34"/>
      <c r="T9" s="34"/>
      <c r="U9" s="34"/>
      <c r="V9" s="34"/>
      <c r="W9" s="34"/>
      <c r="X9" s="34"/>
    </row>
    <row r="10" spans="1:24" s="9" customFormat="1" ht="16.5" customHeight="1">
      <c r="A10" s="10" t="s">
        <v>81</v>
      </c>
      <c r="B10" s="11" t="s">
        <v>80</v>
      </c>
      <c r="C10" s="44">
        <f>SUM(L10:X10)*1.5</f>
        <v>13.5</v>
      </c>
      <c r="D10" s="41">
        <v>3.81</v>
      </c>
      <c r="E10" s="41">
        <v>24</v>
      </c>
      <c r="F10" s="45" t="s">
        <v>212</v>
      </c>
      <c r="G10" s="47">
        <f>C10+D10+E10*0.7</f>
        <v>34.11</v>
      </c>
      <c r="H10" s="44">
        <f>(C10+D10)/3+E10</f>
        <v>29.77</v>
      </c>
      <c r="I10" s="47">
        <v>5</v>
      </c>
      <c r="J10" s="40">
        <f>IF(AND(E10&gt;=55),(IF(H10&lt;60,"5",IF(H10&lt;68,"6",IF(H10&lt;76,"7",IF(H10&lt;84,"8",IF(H10&lt;92,"9","10")))))),5)</f>
        <v>5</v>
      </c>
      <c r="K10" s="12"/>
      <c r="L10" s="34"/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/>
      <c r="U10" s="34">
        <v>1</v>
      </c>
      <c r="V10" s="34">
        <v>1</v>
      </c>
      <c r="W10" s="34"/>
      <c r="X10" s="34"/>
    </row>
    <row r="11" spans="1:24" s="9" customFormat="1" ht="16.5" customHeight="1">
      <c r="A11" s="10" t="s">
        <v>145</v>
      </c>
      <c r="B11" s="11" t="s">
        <v>180</v>
      </c>
      <c r="C11" s="44">
        <f>SUM(L11:X11)*1.5</f>
        <v>1.5</v>
      </c>
      <c r="D11" s="41">
        <v>0</v>
      </c>
      <c r="E11" s="41">
        <v>36</v>
      </c>
      <c r="F11" s="45" t="s">
        <v>212</v>
      </c>
      <c r="G11" s="47">
        <f>C11+D11+E11*0.7</f>
        <v>26.7</v>
      </c>
      <c r="H11" s="44">
        <f>(C11+D11)/3+E11</f>
        <v>36.5</v>
      </c>
      <c r="I11" s="47">
        <v>5</v>
      </c>
      <c r="J11" s="40">
        <f>IF(AND(E11&gt;=55),(IF(H11&lt;60,"5",IF(H11&lt;68,"6",IF(H11&lt;76,"7",IF(H11&lt;84,"8",IF(H11&lt;92,"9","10")))))),5)</f>
        <v>5</v>
      </c>
      <c r="K11" s="1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>
        <v>1</v>
      </c>
      <c r="W11" s="34"/>
      <c r="X11" s="34"/>
    </row>
    <row r="12" spans="1:24" s="9" customFormat="1" ht="16.5" customHeight="1">
      <c r="A12" s="10" t="s">
        <v>142</v>
      </c>
      <c r="B12" s="11" t="s">
        <v>177</v>
      </c>
      <c r="C12" s="44">
        <f>SUM(L12:X12)*1.5</f>
        <v>10.5</v>
      </c>
      <c r="D12" s="41">
        <v>11.15</v>
      </c>
      <c r="E12" s="41">
        <v>55</v>
      </c>
      <c r="F12" s="45" t="s">
        <v>212</v>
      </c>
      <c r="G12" s="47">
        <f>C12+D12+E12*0.7</f>
        <v>60.15</v>
      </c>
      <c r="H12" s="44">
        <f>(C12+D12)/3+E12</f>
        <v>62.21666666666667</v>
      </c>
      <c r="I12" s="47" t="s">
        <v>216</v>
      </c>
      <c r="J12" s="40" t="str">
        <f>IF(AND(E12&gt;=55),(IF(H12&lt;60,"5",IF(H12&lt;68,"6",IF(H12&lt;76,"7",IF(H12&lt;84,"8",IF(H12&lt;92,"9","10")))))),5)</f>
        <v>6</v>
      </c>
      <c r="K12" s="12"/>
      <c r="L12" s="34"/>
      <c r="M12" s="34">
        <v>1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/>
      <c r="T12" s="34"/>
      <c r="U12" s="34">
        <v>1</v>
      </c>
      <c r="V12" s="34"/>
      <c r="W12" s="34"/>
      <c r="X12" s="34"/>
    </row>
    <row r="13" spans="1:24" s="9" customFormat="1" ht="16.5" customHeight="1">
      <c r="A13" s="10" t="s">
        <v>136</v>
      </c>
      <c r="B13" s="11" t="s">
        <v>171</v>
      </c>
      <c r="C13" s="44">
        <f>SUM(L13:X13)*1.5</f>
        <v>1.5</v>
      </c>
      <c r="D13" s="41">
        <v>0.24</v>
      </c>
      <c r="E13" s="41">
        <v>40</v>
      </c>
      <c r="F13" s="45" t="s">
        <v>212</v>
      </c>
      <c r="G13" s="47">
        <f>C13+D13+E13*0.7</f>
        <v>29.74</v>
      </c>
      <c r="H13" s="44">
        <f>(C13+D13)/3+E13</f>
        <v>40.58</v>
      </c>
      <c r="I13" s="47">
        <v>5</v>
      </c>
      <c r="J13" s="40">
        <f>IF(AND(E13&gt;=55),(IF(H13&lt;60,"5",IF(H13&lt;68,"6",IF(H13&lt;76,"7",IF(H13&lt;84,"8",IF(H13&lt;92,"9","10")))))),5)</f>
        <v>5</v>
      </c>
      <c r="K13" s="12"/>
      <c r="L13" s="34"/>
      <c r="M13" s="34"/>
      <c r="N13" s="34"/>
      <c r="O13" s="34">
        <v>1</v>
      </c>
      <c r="P13" s="34"/>
      <c r="Q13" s="34"/>
      <c r="R13" s="34"/>
      <c r="S13" s="34"/>
      <c r="T13" s="34"/>
      <c r="U13" s="34"/>
      <c r="V13" s="34"/>
      <c r="W13" s="34"/>
      <c r="X13" s="34"/>
    </row>
    <row r="14" spans="1:24" s="9" customFormat="1" ht="16.5" customHeight="1">
      <c r="A14" s="10" t="s">
        <v>150</v>
      </c>
      <c r="B14" s="11" t="s">
        <v>185</v>
      </c>
      <c r="C14" s="44">
        <f>SUM(L14:X14)*1.5</f>
        <v>7.5</v>
      </c>
      <c r="D14" s="41">
        <v>10.07</v>
      </c>
      <c r="E14" s="41">
        <v>61</v>
      </c>
      <c r="F14" s="45" t="s">
        <v>212</v>
      </c>
      <c r="G14" s="47">
        <f>C14+D14+E14*0.7</f>
        <v>60.269999999999996</v>
      </c>
      <c r="H14" s="44">
        <f>(C14+D14)/3+E14</f>
        <v>66.85666666666667</v>
      </c>
      <c r="I14" s="47" t="s">
        <v>216</v>
      </c>
      <c r="J14" s="40" t="str">
        <f>IF(AND(E14&gt;=55),(IF(H14&lt;60,"5",IF(H14&lt;68,"6",IF(H14&lt;76,"7",IF(H14&lt;84,"8",IF(H14&lt;92,"9","10")))))),5)</f>
        <v>6</v>
      </c>
      <c r="K14" s="12"/>
      <c r="L14" s="34">
        <v>1</v>
      </c>
      <c r="M14" s="34">
        <v>1</v>
      </c>
      <c r="N14" s="34">
        <v>1</v>
      </c>
      <c r="O14" s="34"/>
      <c r="P14" s="34"/>
      <c r="Q14" s="34"/>
      <c r="R14" s="34"/>
      <c r="S14" s="34">
        <v>1</v>
      </c>
      <c r="T14" s="34"/>
      <c r="U14" s="34">
        <v>1</v>
      </c>
      <c r="V14" s="34"/>
      <c r="W14" s="34"/>
      <c r="X14" s="34"/>
    </row>
    <row r="15" spans="1:24" s="9" customFormat="1" ht="16.5" customHeight="1">
      <c r="A15" s="10" t="s">
        <v>206</v>
      </c>
      <c r="B15" s="11" t="s">
        <v>203</v>
      </c>
      <c r="C15" s="44">
        <f>SUM(L15:X15)*1.5</f>
        <v>10.5</v>
      </c>
      <c r="D15" s="41">
        <v>12.84</v>
      </c>
      <c r="E15" s="41">
        <v>68</v>
      </c>
      <c r="F15" s="45" t="s">
        <v>212</v>
      </c>
      <c r="G15" s="47">
        <f>C15+D15+E15*0.7</f>
        <v>70.94</v>
      </c>
      <c r="H15" s="44">
        <f>(C15+D15)/3+E15</f>
        <v>75.78</v>
      </c>
      <c r="I15" s="47" t="s">
        <v>214</v>
      </c>
      <c r="J15" s="40" t="str">
        <f>IF(AND(E15&gt;=55),(IF(H15&lt;60,"5",IF(H15&lt;68,"6",IF(H15&lt;76,"7",IF(H15&lt;84,"8",IF(H15&lt;92,"9","10")))))),5)</f>
        <v>7</v>
      </c>
      <c r="K15" s="12"/>
      <c r="L15" s="34">
        <v>1</v>
      </c>
      <c r="M15" s="34">
        <v>1</v>
      </c>
      <c r="N15" s="34">
        <v>1</v>
      </c>
      <c r="O15" s="34">
        <v>1</v>
      </c>
      <c r="P15" s="34"/>
      <c r="Q15" s="34">
        <v>1</v>
      </c>
      <c r="R15" s="34"/>
      <c r="S15" s="34">
        <v>1</v>
      </c>
      <c r="T15" s="34"/>
      <c r="U15" s="34">
        <v>1</v>
      </c>
      <c r="V15" s="34"/>
      <c r="W15" s="34"/>
      <c r="X15" s="34"/>
    </row>
    <row r="16" spans="1:24" s="9" customFormat="1" ht="16.5" customHeight="1">
      <c r="A16" s="11" t="s">
        <v>134</v>
      </c>
      <c r="B16" s="11" t="s">
        <v>169</v>
      </c>
      <c r="C16" s="44">
        <f>SUM(L16:X16)*1.5</f>
        <v>7.5</v>
      </c>
      <c r="D16" s="41">
        <v>10.39</v>
      </c>
      <c r="E16" s="41">
        <v>61</v>
      </c>
      <c r="F16" s="45" t="s">
        <v>212</v>
      </c>
      <c r="G16" s="47">
        <f>C16+D16+E16*0.7</f>
        <v>60.589999999999996</v>
      </c>
      <c r="H16" s="44">
        <f>(C16+D16)/3+E16</f>
        <v>66.96333333333334</v>
      </c>
      <c r="I16" s="47" t="s">
        <v>216</v>
      </c>
      <c r="J16" s="40" t="str">
        <f>IF(AND(E16&gt;=55),(IF(H16&lt;60,"5",IF(H16&lt;68,"6",IF(H16&lt;76,"7",IF(H16&lt;84,"8",IF(H16&lt;92,"9","10")))))),5)</f>
        <v>6</v>
      </c>
      <c r="K16" s="12"/>
      <c r="L16" s="34">
        <v>1</v>
      </c>
      <c r="M16" s="34"/>
      <c r="N16" s="34">
        <v>1</v>
      </c>
      <c r="O16" s="34">
        <v>1</v>
      </c>
      <c r="P16" s="34">
        <v>1</v>
      </c>
      <c r="Q16" s="34">
        <v>1</v>
      </c>
      <c r="R16" s="34"/>
      <c r="S16" s="34"/>
      <c r="T16" s="34"/>
      <c r="U16" s="34"/>
      <c r="V16" s="34"/>
      <c r="W16" s="34"/>
      <c r="X16" s="34"/>
    </row>
    <row r="17" spans="1:24" s="9" customFormat="1" ht="16.5" customHeight="1">
      <c r="A17" s="10" t="s">
        <v>127</v>
      </c>
      <c r="B17" s="11" t="s">
        <v>162</v>
      </c>
      <c r="C17" s="44">
        <f>SUM(L17:X17)*1.5</f>
        <v>12.75</v>
      </c>
      <c r="D17" s="41">
        <v>11.2</v>
      </c>
      <c r="E17" s="41">
        <v>71</v>
      </c>
      <c r="F17" s="45" t="s">
        <v>212</v>
      </c>
      <c r="G17" s="47">
        <f>C17+D17+E17*0.7</f>
        <v>73.64999999999999</v>
      </c>
      <c r="H17" s="44">
        <f>(C17+D17)/3+E17</f>
        <v>78.98333333333333</v>
      </c>
      <c r="I17" s="47" t="s">
        <v>214</v>
      </c>
      <c r="J17" s="40" t="str">
        <f>IF(AND(E17&gt;=55),(IF(H17&lt;60,"5",IF(H17&lt;68,"6",IF(H17&lt;76,"7",IF(H17&lt;84,"8",IF(H17&lt;92,"9","10")))))),5)</f>
        <v>8</v>
      </c>
      <c r="K17" s="12"/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0.5</v>
      </c>
      <c r="R17" s="34">
        <v>1</v>
      </c>
      <c r="S17" s="34"/>
      <c r="T17" s="34"/>
      <c r="U17" s="34">
        <v>1</v>
      </c>
      <c r="V17" s="34">
        <v>1</v>
      </c>
      <c r="W17" s="34"/>
      <c r="X17" s="34"/>
    </row>
    <row r="18" spans="1:24" s="9" customFormat="1" ht="16.5" customHeight="1">
      <c r="A18" s="10" t="s">
        <v>135</v>
      </c>
      <c r="B18" s="11" t="s">
        <v>170</v>
      </c>
      <c r="C18" s="44">
        <f>SUM(L18:X18)*1.5</f>
        <v>7.5</v>
      </c>
      <c r="D18" s="41">
        <v>7.73</v>
      </c>
      <c r="E18" s="41">
        <v>71</v>
      </c>
      <c r="F18" s="45" t="s">
        <v>212</v>
      </c>
      <c r="G18" s="47">
        <f>C18+D18+E18*0.7</f>
        <v>64.92999999999999</v>
      </c>
      <c r="H18" s="44">
        <f>(C18+D18)/3+E18</f>
        <v>76.07666666666667</v>
      </c>
      <c r="I18" s="47" t="s">
        <v>216</v>
      </c>
      <c r="J18" s="40" t="str">
        <f>IF(AND(E18&gt;=55),(IF(H18&lt;60,"5",IF(H18&lt;68,"6",IF(H18&lt;76,"7",IF(H18&lt;84,"8",IF(H18&lt;92,"9","10")))))),5)</f>
        <v>8</v>
      </c>
      <c r="K18" s="12"/>
      <c r="L18" s="34">
        <v>1</v>
      </c>
      <c r="M18" s="34">
        <v>1</v>
      </c>
      <c r="N18" s="34"/>
      <c r="O18" s="34"/>
      <c r="P18" s="34">
        <v>1</v>
      </c>
      <c r="Q18" s="34"/>
      <c r="R18" s="34"/>
      <c r="S18" s="34">
        <v>1</v>
      </c>
      <c r="T18" s="34"/>
      <c r="U18" s="34">
        <v>1</v>
      </c>
      <c r="V18" s="34"/>
      <c r="W18" s="34"/>
      <c r="X18" s="34"/>
    </row>
    <row r="19" spans="1:24" s="9" customFormat="1" ht="16.5" customHeight="1">
      <c r="A19" s="10" t="s">
        <v>199</v>
      </c>
      <c r="B19" s="11" t="s">
        <v>200</v>
      </c>
      <c r="C19" s="44">
        <f>SUM(L19:X19)*1.5</f>
        <v>6</v>
      </c>
      <c r="D19" s="41">
        <v>0</v>
      </c>
      <c r="E19" s="41">
        <v>37</v>
      </c>
      <c r="F19" s="45" t="s">
        <v>212</v>
      </c>
      <c r="G19" s="47">
        <f>C19+D19+E19*0.7</f>
        <v>31.9</v>
      </c>
      <c r="H19" s="44">
        <f>(C19+D19)/3+E19</f>
        <v>39</v>
      </c>
      <c r="I19" s="47">
        <v>5</v>
      </c>
      <c r="J19" s="40">
        <f>IF(AND(E19&gt;=55),(IF(H19&lt;60,"5",IF(H19&lt;68,"6",IF(H19&lt;76,"7",IF(H19&lt;84,"8",IF(H19&lt;92,"9","10")))))),5)</f>
        <v>5</v>
      </c>
      <c r="K19" s="12"/>
      <c r="L19" s="34">
        <v>1</v>
      </c>
      <c r="M19" s="34">
        <v>1</v>
      </c>
      <c r="N19" s="34">
        <v>1</v>
      </c>
      <c r="O19" s="34"/>
      <c r="P19" s="34"/>
      <c r="Q19" s="34"/>
      <c r="R19" s="34"/>
      <c r="S19" s="34">
        <v>1</v>
      </c>
      <c r="T19" s="34"/>
      <c r="U19" s="34"/>
      <c r="V19" s="34"/>
      <c r="W19" s="34"/>
      <c r="X19" s="34"/>
    </row>
    <row r="20" spans="1:24" s="9" customFormat="1" ht="16.5" customHeight="1">
      <c r="A20" s="36" t="s">
        <v>125</v>
      </c>
      <c r="B20" s="37" t="s">
        <v>160</v>
      </c>
      <c r="C20" s="44">
        <f>SUM(L20:X20)*1.5</f>
        <v>9.75</v>
      </c>
      <c r="D20" s="42">
        <v>10.49</v>
      </c>
      <c r="E20" s="42">
        <v>43</v>
      </c>
      <c r="F20" s="45" t="s">
        <v>212</v>
      </c>
      <c r="G20" s="47">
        <f>C20+D20+E20*0.7</f>
        <v>50.34</v>
      </c>
      <c r="H20" s="44">
        <f>(C20+D20)/3+E20</f>
        <v>49.74666666666667</v>
      </c>
      <c r="I20" s="47">
        <v>5</v>
      </c>
      <c r="J20" s="40">
        <f>IF(AND(E20&gt;=55),(IF(H20&lt;60,"5",IF(H20&lt;68,"6",IF(H20&lt;76,"7",IF(H20&lt;84,"8",IF(H20&lt;92,"9","10")))))),5)</f>
        <v>5</v>
      </c>
      <c r="K20" s="38"/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0.5</v>
      </c>
      <c r="R20" s="35"/>
      <c r="S20" s="35">
        <v>1</v>
      </c>
      <c r="T20" s="35"/>
      <c r="U20" s="35"/>
      <c r="V20" s="35"/>
      <c r="W20" s="35"/>
      <c r="X20" s="35"/>
    </row>
    <row r="21" spans="1:24" s="9" customFormat="1" ht="16.5" customHeight="1">
      <c r="A21" s="13" t="s">
        <v>157</v>
      </c>
      <c r="B21" s="11" t="s">
        <v>192</v>
      </c>
      <c r="C21" s="44">
        <f>SUM(L21:X21)*1.5</f>
        <v>13.5</v>
      </c>
      <c r="D21" s="41">
        <v>9.3</v>
      </c>
      <c r="E21" s="41">
        <v>47</v>
      </c>
      <c r="F21" s="45" t="s">
        <v>212</v>
      </c>
      <c r="G21" s="47">
        <f>C21+D21+E21*0.7</f>
        <v>55.7</v>
      </c>
      <c r="H21" s="44">
        <f>(C21+D21)/3+E21</f>
        <v>54.6</v>
      </c>
      <c r="I21" s="47">
        <v>5</v>
      </c>
      <c r="J21" s="40">
        <f>IF(AND(E21&gt;=55),(IF(H21&lt;60,"5",IF(H21&lt;68,"6",IF(H21&lt;76,"7",IF(H21&lt;84,"8",IF(H21&lt;92,"9","10")))))),5)</f>
        <v>5</v>
      </c>
      <c r="K21" s="12"/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>
        <v>1</v>
      </c>
      <c r="R21" s="34"/>
      <c r="S21" s="34">
        <v>1</v>
      </c>
      <c r="T21" s="34"/>
      <c r="U21" s="34">
        <v>1</v>
      </c>
      <c r="V21" s="34">
        <v>1</v>
      </c>
      <c r="W21" s="34"/>
      <c r="X21" s="34"/>
    </row>
    <row r="22" spans="1:24" s="9" customFormat="1" ht="16.5" customHeight="1">
      <c r="A22" s="11" t="s">
        <v>204</v>
      </c>
      <c r="B22" s="11" t="s">
        <v>205</v>
      </c>
      <c r="C22" s="44">
        <f>SUM(L22:X22)*1.5</f>
        <v>15</v>
      </c>
      <c r="D22" s="41">
        <v>13.13</v>
      </c>
      <c r="E22" s="41">
        <v>39</v>
      </c>
      <c r="F22" s="45" t="s">
        <v>212</v>
      </c>
      <c r="G22" s="47">
        <f>C22+D22+E22*0.7</f>
        <v>55.43</v>
      </c>
      <c r="H22" s="44">
        <f>(C22+D22)/3+E22</f>
        <v>48.376666666666665</v>
      </c>
      <c r="I22" s="47">
        <v>5</v>
      </c>
      <c r="J22" s="40">
        <f>IF(AND(E22&gt;=55),(IF(H22&lt;60,"5",IF(H22&lt;68,"6",IF(H22&lt;76,"7",IF(H22&lt;84,"8",IF(H22&lt;92,"9","10")))))),5)</f>
        <v>5</v>
      </c>
      <c r="K22" s="12"/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4"/>
      <c r="U22" s="34">
        <v>1</v>
      </c>
      <c r="V22" s="34">
        <v>1</v>
      </c>
      <c r="W22" s="34"/>
      <c r="X22" s="34"/>
    </row>
    <row r="23" spans="1:24" s="9" customFormat="1" ht="16.5" customHeight="1">
      <c r="A23" s="10" t="s">
        <v>195</v>
      </c>
      <c r="B23" s="11" t="s">
        <v>196</v>
      </c>
      <c r="C23" s="44">
        <f>SUM(L23:X23)*1.5</f>
        <v>10.5</v>
      </c>
      <c r="D23" s="41">
        <v>12.65</v>
      </c>
      <c r="E23" s="41">
        <v>72</v>
      </c>
      <c r="F23" s="45" t="s">
        <v>212</v>
      </c>
      <c r="G23" s="47">
        <f>C23+D23+E23*0.7</f>
        <v>73.55</v>
      </c>
      <c r="H23" s="44">
        <f>(C23+D23)/3+E23</f>
        <v>79.71666666666667</v>
      </c>
      <c r="I23" s="47" t="s">
        <v>214</v>
      </c>
      <c r="J23" s="40" t="str">
        <f>IF(AND(E23&gt;=55),(IF(H23&lt;60,"5",IF(H23&lt;68,"6",IF(H23&lt;76,"7",IF(H23&lt;84,"8",IF(H23&lt;92,"9","10")))))),5)</f>
        <v>8</v>
      </c>
      <c r="K23" s="12"/>
      <c r="L23" s="34">
        <v>1</v>
      </c>
      <c r="M23" s="34"/>
      <c r="N23" s="34"/>
      <c r="O23" s="34">
        <v>1</v>
      </c>
      <c r="P23" s="34">
        <v>1</v>
      </c>
      <c r="Q23" s="34">
        <v>1</v>
      </c>
      <c r="R23" s="34">
        <v>1</v>
      </c>
      <c r="S23" s="34"/>
      <c r="T23" s="34"/>
      <c r="U23" s="34">
        <v>1</v>
      </c>
      <c r="V23" s="34">
        <v>1</v>
      </c>
      <c r="W23" s="34"/>
      <c r="X23" s="34"/>
    </row>
    <row r="24" spans="1:24" s="9" customFormat="1" ht="16.5" customHeight="1">
      <c r="A24" s="10" t="s">
        <v>146</v>
      </c>
      <c r="B24" s="11" t="s">
        <v>181</v>
      </c>
      <c r="C24" s="44">
        <f>SUM(L24:X24)*1.5</f>
        <v>15</v>
      </c>
      <c r="D24" s="41">
        <v>11.69</v>
      </c>
      <c r="E24" s="41">
        <v>66</v>
      </c>
      <c r="F24" s="45" t="s">
        <v>212</v>
      </c>
      <c r="G24" s="47">
        <f>C24+D24+E24*0.7</f>
        <v>72.88999999999999</v>
      </c>
      <c r="H24" s="44">
        <f>(C24+D24)/3+E24</f>
        <v>74.89666666666666</v>
      </c>
      <c r="I24" s="47" t="s">
        <v>214</v>
      </c>
      <c r="J24" s="40" t="str">
        <f>IF(AND(E24&gt;=55),(IF(H24&lt;60,"5",IF(H24&lt;68,"6",IF(H24&lt;76,"7",IF(H24&lt;84,"8",IF(H24&lt;92,"9","10")))))),5)</f>
        <v>7</v>
      </c>
      <c r="K24" s="12"/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1</v>
      </c>
      <c r="T24" s="34"/>
      <c r="U24" s="34">
        <v>1</v>
      </c>
      <c r="V24" s="34">
        <v>1</v>
      </c>
      <c r="W24" s="34"/>
      <c r="X24" s="34"/>
    </row>
    <row r="25" spans="1:24" s="9" customFormat="1" ht="16.5" customHeight="1">
      <c r="A25" s="11" t="s">
        <v>151</v>
      </c>
      <c r="B25" s="11" t="s">
        <v>186</v>
      </c>
      <c r="C25" s="44">
        <f>SUM(L25:X25)*1.5</f>
        <v>10.5</v>
      </c>
      <c r="D25" s="41">
        <v>11.26</v>
      </c>
      <c r="E25" s="41">
        <v>83</v>
      </c>
      <c r="F25" s="45" t="s">
        <v>212</v>
      </c>
      <c r="G25" s="47">
        <f>C25+D25+E25*0.7</f>
        <v>79.85999999999999</v>
      </c>
      <c r="H25" s="44">
        <f>(C25+D25)/3+E25</f>
        <v>90.25333333333333</v>
      </c>
      <c r="I25" s="47" t="s">
        <v>215</v>
      </c>
      <c r="J25" s="40" t="str">
        <f>IF(AND(E25&gt;=55),(IF(H25&lt;60,"5",IF(H25&lt;68,"6",IF(H25&lt;76,"7",IF(H25&lt;84,"8",IF(H25&lt;92,"9","10")))))),5)</f>
        <v>9</v>
      </c>
      <c r="K25" s="12"/>
      <c r="L25" s="34"/>
      <c r="M25" s="34">
        <v>1</v>
      </c>
      <c r="N25" s="34">
        <v>1</v>
      </c>
      <c r="O25" s="34">
        <v>1</v>
      </c>
      <c r="P25" s="34">
        <v>1</v>
      </c>
      <c r="Q25" s="34"/>
      <c r="R25" s="34"/>
      <c r="S25" s="34">
        <v>1</v>
      </c>
      <c r="T25" s="34"/>
      <c r="U25" s="34">
        <v>1</v>
      </c>
      <c r="V25" s="34">
        <v>1</v>
      </c>
      <c r="W25" s="34"/>
      <c r="X25" s="34"/>
    </row>
    <row r="26" spans="1:24" s="9" customFormat="1" ht="16.5" customHeight="1">
      <c r="A26" s="13" t="s">
        <v>152</v>
      </c>
      <c r="B26" s="11" t="s">
        <v>187</v>
      </c>
      <c r="C26" s="44">
        <f>SUM(L26:X26)*1.5</f>
        <v>10.5</v>
      </c>
      <c r="D26" s="41">
        <v>10.64</v>
      </c>
      <c r="E26" s="41">
        <v>55</v>
      </c>
      <c r="F26" s="45" t="s">
        <v>212</v>
      </c>
      <c r="G26" s="47">
        <f>C26+D26+E26*0.7</f>
        <v>59.64</v>
      </c>
      <c r="H26" s="44">
        <f>(C26+D26)/3+E26</f>
        <v>62.04666666666667</v>
      </c>
      <c r="I26" s="47" t="s">
        <v>213</v>
      </c>
      <c r="J26" s="40" t="str">
        <f>IF(AND(E26&gt;=55),(IF(H26&lt;60,"5",IF(H26&lt;68,"6",IF(H26&lt;76,"7",IF(H26&lt;84,"8",IF(H26&lt;92,"9","10")))))),5)</f>
        <v>6</v>
      </c>
      <c r="K26" s="12"/>
      <c r="L26" s="34">
        <v>1</v>
      </c>
      <c r="M26" s="34">
        <v>1</v>
      </c>
      <c r="N26" s="34">
        <v>1</v>
      </c>
      <c r="O26" s="34"/>
      <c r="P26" s="34">
        <v>1</v>
      </c>
      <c r="Q26" s="34"/>
      <c r="R26" s="34"/>
      <c r="S26" s="34">
        <v>1</v>
      </c>
      <c r="T26" s="34"/>
      <c r="U26" s="34">
        <v>1</v>
      </c>
      <c r="V26" s="34">
        <v>1</v>
      </c>
      <c r="W26" s="34"/>
      <c r="X26" s="34"/>
    </row>
    <row r="27" spans="1:24" s="9" customFormat="1" ht="16.5" customHeight="1">
      <c r="A27" s="10" t="s">
        <v>141</v>
      </c>
      <c r="B27" s="11" t="s">
        <v>176</v>
      </c>
      <c r="C27" s="44">
        <f>SUM(L27:X27)*1.5</f>
        <v>0</v>
      </c>
      <c r="D27" s="41">
        <v>7.97</v>
      </c>
      <c r="E27" s="41">
        <v>58</v>
      </c>
      <c r="F27" s="45" t="s">
        <v>212</v>
      </c>
      <c r="G27" s="47">
        <f>C27+D27+E27*0.7</f>
        <v>48.56999999999999</v>
      </c>
      <c r="H27" s="44">
        <f>(C27+D27)/3+E27</f>
        <v>60.656666666666666</v>
      </c>
      <c r="I27" s="47" t="s">
        <v>213</v>
      </c>
      <c r="J27" s="40" t="str">
        <f>IF(AND(E27&gt;=55),(IF(H27&lt;60,"5",IF(H27&lt;68,"6",IF(H27&lt;76,"7",IF(H27&lt;84,"8",IF(H27&lt;92,"9","10")))))),5)</f>
        <v>6</v>
      </c>
      <c r="K27" s="12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s="9" customFormat="1" ht="16.5" customHeight="1">
      <c r="A28" s="11" t="s">
        <v>156</v>
      </c>
      <c r="B28" s="11" t="s">
        <v>191</v>
      </c>
      <c r="C28" s="44">
        <f>SUM(L28:X28)*1.5</f>
        <v>13.5</v>
      </c>
      <c r="D28" s="41">
        <v>13.03</v>
      </c>
      <c r="E28" s="41">
        <v>72</v>
      </c>
      <c r="F28" s="45" t="s">
        <v>212</v>
      </c>
      <c r="G28" s="47">
        <f>C28+D28+E28*0.7</f>
        <v>76.93</v>
      </c>
      <c r="H28" s="44">
        <f>(C28+D28)/3+E28</f>
        <v>80.84333333333333</v>
      </c>
      <c r="I28" s="47" t="s">
        <v>215</v>
      </c>
      <c r="J28" s="40" t="str">
        <f>IF(AND(E28&gt;=55),(IF(H28&lt;60,"5",IF(H28&lt;68,"6",IF(H28&lt;76,"7",IF(H28&lt;84,"8",IF(H28&lt;92,"9","10")))))),5)</f>
        <v>8</v>
      </c>
      <c r="K28" s="12"/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/>
      <c r="S28" s="34">
        <v>1</v>
      </c>
      <c r="T28" s="34"/>
      <c r="U28" s="34">
        <v>1</v>
      </c>
      <c r="V28" s="34">
        <v>1</v>
      </c>
      <c r="W28" s="34"/>
      <c r="X28" s="34"/>
    </row>
    <row r="29" spans="1:24" s="39" customFormat="1" ht="16.5" customHeight="1">
      <c r="A29" s="10" t="s">
        <v>154</v>
      </c>
      <c r="B29" s="11" t="s">
        <v>189</v>
      </c>
      <c r="C29" s="44">
        <f>SUM(L29:X29)*1.5</f>
        <v>9</v>
      </c>
      <c r="D29" s="41">
        <v>12.28</v>
      </c>
      <c r="E29" s="41">
        <v>62</v>
      </c>
      <c r="F29" s="45" t="s">
        <v>212</v>
      </c>
      <c r="G29" s="47">
        <f>C29+D29+E29*0.7</f>
        <v>64.68</v>
      </c>
      <c r="H29" s="44">
        <f>(C29+D29)/3+E29</f>
        <v>69.09333333333333</v>
      </c>
      <c r="I29" s="47" t="s">
        <v>216</v>
      </c>
      <c r="J29" s="40" t="str">
        <f>IF(AND(E29&gt;=55),(IF(H29&lt;60,"5",IF(H29&lt;68,"6",IF(H29&lt;76,"7",IF(H29&lt;84,"8",IF(H29&lt;92,"9","10")))))),5)</f>
        <v>7</v>
      </c>
      <c r="K29" s="12"/>
      <c r="L29" s="34">
        <v>1</v>
      </c>
      <c r="M29" s="34">
        <v>1</v>
      </c>
      <c r="N29" s="34">
        <v>1</v>
      </c>
      <c r="O29" s="34"/>
      <c r="P29" s="34">
        <v>1</v>
      </c>
      <c r="Q29" s="34">
        <v>1</v>
      </c>
      <c r="R29" s="34"/>
      <c r="S29" s="34"/>
      <c r="T29" s="34"/>
      <c r="U29" s="34">
        <v>1</v>
      </c>
      <c r="V29" s="34"/>
      <c r="W29" s="34"/>
      <c r="X29" s="34"/>
    </row>
    <row r="30" spans="1:24" s="9" customFormat="1" ht="16.5" customHeight="1">
      <c r="A30" s="11" t="s">
        <v>132</v>
      </c>
      <c r="B30" s="11" t="s">
        <v>167</v>
      </c>
      <c r="C30" s="44">
        <f>SUM(L30:X30)*1.5</f>
        <v>15</v>
      </c>
      <c r="D30" s="41">
        <v>13</v>
      </c>
      <c r="E30" s="41">
        <v>79</v>
      </c>
      <c r="F30" s="45" t="s">
        <v>212</v>
      </c>
      <c r="G30" s="47">
        <f>C30+D30+E30*0.7</f>
        <v>83.3</v>
      </c>
      <c r="H30" s="44">
        <f>(C30+D30)/3+E30</f>
        <v>88.33333333333333</v>
      </c>
      <c r="I30" s="47" t="s">
        <v>215</v>
      </c>
      <c r="J30" s="40" t="str">
        <f>IF(AND(E30&gt;=55),(IF(H30&lt;60,"5",IF(H30&lt;68,"6",IF(H30&lt;76,"7",IF(H30&lt;84,"8",IF(H30&lt;92,"9","10")))))),5)</f>
        <v>9</v>
      </c>
      <c r="K30" s="12"/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1</v>
      </c>
      <c r="T30" s="34"/>
      <c r="U30" s="34">
        <v>1</v>
      </c>
      <c r="V30" s="34">
        <v>1</v>
      </c>
      <c r="W30" s="34"/>
      <c r="X30" s="34"/>
    </row>
    <row r="31" spans="1:24" s="9" customFormat="1" ht="16.5" customHeight="1">
      <c r="A31" s="10" t="s">
        <v>126</v>
      </c>
      <c r="B31" s="11" t="s">
        <v>161</v>
      </c>
      <c r="C31" s="44">
        <f>SUM(L31:X31)*1.5</f>
        <v>3</v>
      </c>
      <c r="D31" s="41">
        <v>0</v>
      </c>
      <c r="E31" s="41">
        <v>52</v>
      </c>
      <c r="F31" s="45" t="s">
        <v>212</v>
      </c>
      <c r="G31" s="47">
        <f>C31+D31+E31*0.7</f>
        <v>39.4</v>
      </c>
      <c r="H31" s="44">
        <f>(C31+D31)/3+E31</f>
        <v>53</v>
      </c>
      <c r="I31" s="47">
        <v>5</v>
      </c>
      <c r="J31" s="40">
        <f>IF(AND(E31&gt;=55),(IF(H31&lt;60,"5",IF(H31&lt;68,"6",IF(H31&lt;76,"7",IF(H31&lt;84,"8",IF(H31&lt;92,"9","10")))))),5)</f>
        <v>5</v>
      </c>
      <c r="K31" s="12"/>
      <c r="L31" s="34">
        <v>1</v>
      </c>
      <c r="M31" s="34"/>
      <c r="N31" s="34"/>
      <c r="O31" s="34">
        <v>1</v>
      </c>
      <c r="P31" s="34"/>
      <c r="Q31" s="34"/>
      <c r="R31" s="34"/>
      <c r="S31" s="34"/>
      <c r="T31" s="34"/>
      <c r="U31" s="34"/>
      <c r="V31" s="34"/>
      <c r="W31" s="34"/>
      <c r="X31" s="34"/>
    </row>
    <row r="32" spans="1:24" s="9" customFormat="1" ht="16.5" customHeight="1">
      <c r="A32" s="10" t="s">
        <v>139</v>
      </c>
      <c r="B32" s="11" t="s">
        <v>174</v>
      </c>
      <c r="C32" s="44">
        <f>SUM(L32:X32)*1.5</f>
        <v>15</v>
      </c>
      <c r="D32" s="41">
        <v>11.69</v>
      </c>
      <c r="E32" s="41">
        <v>72</v>
      </c>
      <c r="F32" s="45" t="s">
        <v>212</v>
      </c>
      <c r="G32" s="47">
        <f>C32+D32+E32*0.7</f>
        <v>77.09</v>
      </c>
      <c r="H32" s="44">
        <f>(C32+D32)/3+E32</f>
        <v>80.89666666666666</v>
      </c>
      <c r="I32" s="47" t="s">
        <v>215</v>
      </c>
      <c r="J32" s="40" t="str">
        <f>IF(AND(E32&gt;=55),(IF(H32&lt;60,"5",IF(H32&lt;68,"6",IF(H32&lt;76,"7",IF(H32&lt;84,"8",IF(H32&lt;92,"9","10")))))),5)</f>
        <v>8</v>
      </c>
      <c r="K32" s="12"/>
      <c r="L32" s="34">
        <v>1</v>
      </c>
      <c r="M32" s="34">
        <v>1</v>
      </c>
      <c r="N32" s="34">
        <v>1</v>
      </c>
      <c r="O32" s="34">
        <v>1</v>
      </c>
      <c r="P32" s="34">
        <v>1</v>
      </c>
      <c r="Q32" s="34">
        <v>1</v>
      </c>
      <c r="R32" s="34">
        <v>1</v>
      </c>
      <c r="S32" s="34">
        <v>1</v>
      </c>
      <c r="T32" s="34"/>
      <c r="U32" s="34">
        <v>1</v>
      </c>
      <c r="V32" s="34">
        <v>1</v>
      </c>
      <c r="W32" s="34"/>
      <c r="X32" s="34"/>
    </row>
    <row r="33" spans="1:24" s="9" customFormat="1" ht="16.5" customHeight="1">
      <c r="A33" s="10" t="s">
        <v>137</v>
      </c>
      <c r="B33" s="11" t="s">
        <v>172</v>
      </c>
      <c r="C33" s="44">
        <f>SUM(L33:X33)*1.5</f>
        <v>9</v>
      </c>
      <c r="D33" s="41">
        <v>13</v>
      </c>
      <c r="E33" s="41">
        <v>80</v>
      </c>
      <c r="F33" s="45" t="s">
        <v>212</v>
      </c>
      <c r="G33" s="47">
        <f>C33+D33+E33*0.7</f>
        <v>78</v>
      </c>
      <c r="H33" s="44">
        <f>(C33+D33)/3+E33</f>
        <v>87.33333333333333</v>
      </c>
      <c r="I33" s="47" t="s">
        <v>215</v>
      </c>
      <c r="J33" s="40" t="str">
        <f>IF(AND(E33&gt;=55),(IF(H33&lt;60,"5",IF(H33&lt;68,"6",IF(H33&lt;76,"7",IF(H33&lt;84,"8",IF(H33&lt;92,"9","10")))))),5)</f>
        <v>9</v>
      </c>
      <c r="K33" s="12"/>
      <c r="L33" s="34">
        <v>1</v>
      </c>
      <c r="M33" s="34">
        <v>1</v>
      </c>
      <c r="N33" s="34">
        <v>1</v>
      </c>
      <c r="O33" s="34"/>
      <c r="P33" s="34">
        <v>1</v>
      </c>
      <c r="Q33" s="34"/>
      <c r="R33" s="34"/>
      <c r="S33" s="34">
        <v>1</v>
      </c>
      <c r="T33" s="34"/>
      <c r="U33" s="34">
        <v>1</v>
      </c>
      <c r="V33" s="34"/>
      <c r="W33" s="34"/>
      <c r="X33" s="34"/>
    </row>
    <row r="34" spans="1:24" s="9" customFormat="1" ht="16.5" customHeight="1">
      <c r="A34" s="10" t="s">
        <v>143</v>
      </c>
      <c r="B34" s="11" t="s">
        <v>178</v>
      </c>
      <c r="C34" s="44">
        <f>SUM(L34:X34)*1.5</f>
        <v>8.25</v>
      </c>
      <c r="D34" s="41">
        <v>11.91</v>
      </c>
      <c r="E34" s="41">
        <v>72</v>
      </c>
      <c r="F34" s="45" t="s">
        <v>212</v>
      </c>
      <c r="G34" s="47">
        <f>C34+D34+E34*0.7</f>
        <v>70.56</v>
      </c>
      <c r="H34" s="44">
        <f>(C34+D34)/3+E34</f>
        <v>78.72</v>
      </c>
      <c r="I34" s="47" t="s">
        <v>214</v>
      </c>
      <c r="J34" s="40" t="str">
        <f>IF(AND(E34&gt;=55),(IF(H34&lt;60,"5",IF(H34&lt;68,"6",IF(H34&lt;76,"7",IF(H34&lt;84,"8",IF(H34&lt;92,"9","10")))))),5)</f>
        <v>8</v>
      </c>
      <c r="K34" s="12"/>
      <c r="L34" s="34"/>
      <c r="M34" s="34">
        <v>1</v>
      </c>
      <c r="N34" s="34">
        <v>1</v>
      </c>
      <c r="O34" s="34"/>
      <c r="P34" s="34">
        <v>1</v>
      </c>
      <c r="Q34" s="34">
        <v>0.5</v>
      </c>
      <c r="R34" s="34"/>
      <c r="S34" s="34">
        <v>1</v>
      </c>
      <c r="T34" s="34"/>
      <c r="U34" s="34">
        <v>1</v>
      </c>
      <c r="V34" s="34"/>
      <c r="W34" s="34"/>
      <c r="X34" s="34"/>
    </row>
    <row r="35" spans="1:24" s="9" customFormat="1" ht="16.5" customHeight="1">
      <c r="A35" s="10" t="s">
        <v>148</v>
      </c>
      <c r="B35" s="11" t="s">
        <v>183</v>
      </c>
      <c r="C35" s="44">
        <f>SUM(L35:X35)*1.5</f>
        <v>10.5</v>
      </c>
      <c r="D35" s="41">
        <v>8.92</v>
      </c>
      <c r="E35" s="41">
        <v>38</v>
      </c>
      <c r="F35" s="45" t="s">
        <v>212</v>
      </c>
      <c r="G35" s="47">
        <f>C35+D35+E35*0.7</f>
        <v>46.019999999999996</v>
      </c>
      <c r="H35" s="44">
        <f>(C35+D35)/3+E35</f>
        <v>44.473333333333336</v>
      </c>
      <c r="I35" s="47">
        <v>5</v>
      </c>
      <c r="J35" s="40">
        <f>IF(AND(E35&gt;=55),(IF(H35&lt;60,"5",IF(H35&lt;68,"6",IF(H35&lt;76,"7",IF(H35&lt;84,"8",IF(H35&lt;92,"9","10")))))),5)</f>
        <v>5</v>
      </c>
      <c r="K35" s="12"/>
      <c r="L35" s="34">
        <v>1</v>
      </c>
      <c r="M35" s="34">
        <v>1</v>
      </c>
      <c r="N35" s="34">
        <v>1</v>
      </c>
      <c r="O35" s="34">
        <v>1</v>
      </c>
      <c r="P35" s="34">
        <v>1</v>
      </c>
      <c r="Q35" s="34"/>
      <c r="R35" s="34"/>
      <c r="S35" s="34">
        <v>1</v>
      </c>
      <c r="T35" s="34"/>
      <c r="U35" s="34">
        <v>1</v>
      </c>
      <c r="V35" s="34"/>
      <c r="W35" s="34"/>
      <c r="X35" s="34"/>
    </row>
    <row r="36" spans="1:24" s="9" customFormat="1" ht="16.5" customHeight="1">
      <c r="A36" s="10" t="s">
        <v>138</v>
      </c>
      <c r="B36" s="11" t="s">
        <v>173</v>
      </c>
      <c r="C36" s="44">
        <f>SUM(L36:X36)*1.5</f>
        <v>13.5</v>
      </c>
      <c r="D36" s="41">
        <v>12.78</v>
      </c>
      <c r="E36" s="41">
        <v>71</v>
      </c>
      <c r="F36" s="45" t="s">
        <v>212</v>
      </c>
      <c r="G36" s="47">
        <f>C36+D36+E36*0.7</f>
        <v>75.97999999999999</v>
      </c>
      <c r="H36" s="44">
        <f>(C36+D36)/3+E36</f>
        <v>79.76</v>
      </c>
      <c r="I36" s="47" t="s">
        <v>214</v>
      </c>
      <c r="J36" s="40" t="str">
        <f>IF(AND(E36&gt;=55),(IF(H36&lt;60,"5",IF(H36&lt;68,"6",IF(H36&lt;76,"7",IF(H36&lt;84,"8",IF(H36&lt;92,"9","10")))))),5)</f>
        <v>8</v>
      </c>
      <c r="K36" s="12"/>
      <c r="L36" s="34">
        <v>1</v>
      </c>
      <c r="M36" s="34"/>
      <c r="N36" s="34">
        <v>1</v>
      </c>
      <c r="O36" s="34">
        <v>1</v>
      </c>
      <c r="P36" s="34">
        <v>1</v>
      </c>
      <c r="Q36" s="34">
        <v>1</v>
      </c>
      <c r="R36" s="34">
        <v>1</v>
      </c>
      <c r="S36" s="34">
        <v>1</v>
      </c>
      <c r="T36" s="34"/>
      <c r="U36" s="34">
        <v>1</v>
      </c>
      <c r="V36" s="34">
        <v>1</v>
      </c>
      <c r="W36" s="34"/>
      <c r="X36" s="34"/>
    </row>
    <row r="37" spans="1:24" s="9" customFormat="1" ht="16.5" customHeight="1">
      <c r="A37" s="10" t="s">
        <v>197</v>
      </c>
      <c r="B37" s="11" t="s">
        <v>198</v>
      </c>
      <c r="C37" s="44">
        <f>SUM(L37:X37)*1.5</f>
        <v>10.5</v>
      </c>
      <c r="D37" s="41">
        <v>10.17</v>
      </c>
      <c r="E37" s="41">
        <v>71</v>
      </c>
      <c r="F37" s="45" t="s">
        <v>212</v>
      </c>
      <c r="G37" s="47">
        <f>C37+D37+E37*0.7</f>
        <v>70.37</v>
      </c>
      <c r="H37" s="44">
        <f>(C37+D37)/3+E37</f>
        <v>77.89</v>
      </c>
      <c r="I37" s="47" t="s">
        <v>214</v>
      </c>
      <c r="J37" s="40" t="str">
        <f>IF(AND(E37&gt;=55),(IF(H37&lt;60,"5",IF(H37&lt;68,"6",IF(H37&lt;76,"7",IF(H37&lt;84,"8",IF(H37&lt;92,"9","10")))))),5)</f>
        <v>8</v>
      </c>
      <c r="K37" s="12"/>
      <c r="L37" s="34">
        <v>1</v>
      </c>
      <c r="M37" s="34">
        <v>1</v>
      </c>
      <c r="N37" s="34"/>
      <c r="O37" s="34"/>
      <c r="P37" s="34">
        <v>1</v>
      </c>
      <c r="Q37" s="34">
        <v>1</v>
      </c>
      <c r="R37" s="34"/>
      <c r="S37" s="34">
        <v>1</v>
      </c>
      <c r="T37" s="34"/>
      <c r="U37" s="34">
        <v>1</v>
      </c>
      <c r="V37" s="34">
        <v>1</v>
      </c>
      <c r="W37" s="34"/>
      <c r="X37" s="34"/>
    </row>
    <row r="38" spans="1:24" s="9" customFormat="1" ht="16.5" customHeight="1">
      <c r="A38" s="10" t="s">
        <v>133</v>
      </c>
      <c r="B38" s="11" t="s">
        <v>168</v>
      </c>
      <c r="C38" s="44">
        <f>SUM(L38:X38)*1.5</f>
        <v>4.5</v>
      </c>
      <c r="D38" s="41">
        <v>0.95</v>
      </c>
      <c r="E38" s="41">
        <v>72</v>
      </c>
      <c r="F38" s="45" t="s">
        <v>212</v>
      </c>
      <c r="G38" s="47">
        <f>C38+D38+E38*0.7</f>
        <v>55.85</v>
      </c>
      <c r="H38" s="44">
        <f>(C38+D38)/3+E38</f>
        <v>73.81666666666666</v>
      </c>
      <c r="I38" s="47" t="s">
        <v>213</v>
      </c>
      <c r="J38" s="40" t="str">
        <f>IF(AND(E38&gt;=55),(IF(H38&lt;60,"5",IF(H38&lt;68,"6",IF(H38&lt;76,"7",IF(H38&lt;84,"8",IF(H38&lt;92,"9","10")))))),5)</f>
        <v>7</v>
      </c>
      <c r="K38" s="12"/>
      <c r="L38" s="34">
        <v>1</v>
      </c>
      <c r="M38" s="34"/>
      <c r="N38" s="34"/>
      <c r="O38" s="34">
        <v>1</v>
      </c>
      <c r="P38" s="34">
        <v>1</v>
      </c>
      <c r="Q38" s="34"/>
      <c r="R38" s="34"/>
      <c r="S38" s="34"/>
      <c r="T38" s="34"/>
      <c r="U38" s="34"/>
      <c r="V38" s="34"/>
      <c r="W38" s="34"/>
      <c r="X38" s="34"/>
    </row>
    <row r="39" spans="1:24" s="9" customFormat="1" ht="16.5" customHeight="1">
      <c r="A39" s="11" t="s">
        <v>158</v>
      </c>
      <c r="B39" s="11" t="s">
        <v>193</v>
      </c>
      <c r="C39" s="44">
        <f>SUM(L39:X39)*1.5</f>
        <v>5.25</v>
      </c>
      <c r="D39" s="41">
        <v>7.7</v>
      </c>
      <c r="E39" s="41">
        <v>45</v>
      </c>
      <c r="F39" s="45" t="s">
        <v>212</v>
      </c>
      <c r="G39" s="47">
        <f>C39+D39+E39*0.7</f>
        <v>44.449999999999996</v>
      </c>
      <c r="H39" s="44">
        <f>(C39+D39)/3+E39</f>
        <v>49.31666666666666</v>
      </c>
      <c r="I39" s="47">
        <v>5</v>
      </c>
      <c r="J39" s="40">
        <f>IF(AND(E39&gt;=55),(IF(H39&lt;60,"5",IF(H39&lt;68,"6",IF(H39&lt;76,"7",IF(H39&lt;84,"8",IF(H39&lt;92,"9","10")))))),5)</f>
        <v>5</v>
      </c>
      <c r="K39" s="12"/>
      <c r="L39" s="34"/>
      <c r="M39" s="34">
        <v>1</v>
      </c>
      <c r="N39" s="34"/>
      <c r="O39" s="34"/>
      <c r="P39" s="34">
        <v>1</v>
      </c>
      <c r="Q39" s="34">
        <v>0.5</v>
      </c>
      <c r="R39" s="34">
        <v>1</v>
      </c>
      <c r="S39" s="34"/>
      <c r="T39" s="34"/>
      <c r="U39" s="34"/>
      <c r="V39" s="34"/>
      <c r="W39" s="34"/>
      <c r="X39" s="34"/>
    </row>
    <row r="40" spans="1:24" s="9" customFormat="1" ht="16.5" customHeight="1">
      <c r="A40" s="10" t="s">
        <v>140</v>
      </c>
      <c r="B40" s="11" t="s">
        <v>175</v>
      </c>
      <c r="C40" s="44">
        <f>SUM(L40:X40)*1.5</f>
        <v>4.5</v>
      </c>
      <c r="D40" s="41">
        <v>9.9</v>
      </c>
      <c r="E40" s="41">
        <v>49</v>
      </c>
      <c r="F40" s="45" t="s">
        <v>212</v>
      </c>
      <c r="G40" s="47">
        <f>C40+D40+E40*0.7</f>
        <v>48.699999999999996</v>
      </c>
      <c r="H40" s="44">
        <f>(C40+D40)/3+E40</f>
        <v>53.8</v>
      </c>
      <c r="I40" s="47">
        <v>5</v>
      </c>
      <c r="J40" s="40">
        <f>IF(AND(E40&gt;=55),(IF(H40&lt;60,"5",IF(H40&lt;68,"6",IF(H40&lt;76,"7",IF(H40&lt;84,"8",IF(H40&lt;92,"9","10")))))),5)</f>
        <v>5</v>
      </c>
      <c r="K40" s="12"/>
      <c r="L40" s="34">
        <v>1</v>
      </c>
      <c r="M40" s="34"/>
      <c r="N40" s="34">
        <v>1</v>
      </c>
      <c r="O40" s="34">
        <v>1</v>
      </c>
      <c r="P40" s="34"/>
      <c r="Q40" s="34"/>
      <c r="R40" s="34"/>
      <c r="S40" s="34"/>
      <c r="T40" s="34"/>
      <c r="U40" s="34"/>
      <c r="V40" s="34"/>
      <c r="W40" s="34"/>
      <c r="X40" s="34"/>
    </row>
    <row r="41" spans="1:24" s="9" customFormat="1" ht="16.5" customHeight="1">
      <c r="A41" s="10" t="s">
        <v>130</v>
      </c>
      <c r="B41" s="11" t="s">
        <v>165</v>
      </c>
      <c r="C41" s="44">
        <f>SUM(L41:X41)*1.5</f>
        <v>4.5</v>
      </c>
      <c r="D41" s="41">
        <v>10.14</v>
      </c>
      <c r="E41" s="41">
        <v>56</v>
      </c>
      <c r="F41" s="45" t="s">
        <v>212</v>
      </c>
      <c r="G41" s="47">
        <f>C41+D41+E41*0.7</f>
        <v>53.839999999999996</v>
      </c>
      <c r="H41" s="44">
        <f>(C41+D41)/3+E41</f>
        <v>60.88</v>
      </c>
      <c r="I41" s="47" t="s">
        <v>213</v>
      </c>
      <c r="J41" s="40" t="str">
        <f>IF(AND(E41&gt;=55),(IF(H41&lt;60,"5",IF(H41&lt;68,"6",IF(H41&lt;76,"7",IF(H41&lt;84,"8",IF(H41&lt;92,"9","10")))))),5)</f>
        <v>6</v>
      </c>
      <c r="K41" s="12"/>
      <c r="L41" s="34"/>
      <c r="M41" s="34"/>
      <c r="N41" s="34">
        <v>1</v>
      </c>
      <c r="O41" s="34">
        <v>1</v>
      </c>
      <c r="P41" s="34">
        <v>1</v>
      </c>
      <c r="Q41" s="34"/>
      <c r="R41" s="34"/>
      <c r="S41" s="34"/>
      <c r="T41" s="34"/>
      <c r="U41" s="34"/>
      <c r="V41" s="34"/>
      <c r="W41" s="34"/>
      <c r="X41" s="34"/>
    </row>
    <row r="42" spans="1:24" s="9" customFormat="1" ht="16.5" customHeight="1">
      <c r="A42" s="11" t="s">
        <v>129</v>
      </c>
      <c r="B42" s="11" t="s">
        <v>164</v>
      </c>
      <c r="C42" s="44">
        <f>SUM(L42:X42)*1.5</f>
        <v>10.5</v>
      </c>
      <c r="D42" s="41">
        <v>13.1</v>
      </c>
      <c r="E42" s="41">
        <v>83</v>
      </c>
      <c r="F42" s="45" t="s">
        <v>212</v>
      </c>
      <c r="G42" s="47">
        <f>C42+D42+E42*0.7</f>
        <v>81.69999999999999</v>
      </c>
      <c r="H42" s="44">
        <f>(C42+D42)/3+E42</f>
        <v>90.86666666666667</v>
      </c>
      <c r="I42" s="47" t="s">
        <v>215</v>
      </c>
      <c r="J42" s="40" t="str">
        <f>IF(AND(E42&gt;=55),(IF(H42&lt;60,"5",IF(H42&lt;68,"6",IF(H42&lt;76,"7",IF(H42&lt;84,"8",IF(H42&lt;92,"9","10")))))),5)</f>
        <v>9</v>
      </c>
      <c r="K42" s="12"/>
      <c r="L42" s="34">
        <v>1</v>
      </c>
      <c r="M42" s="34">
        <v>1</v>
      </c>
      <c r="N42" s="34">
        <v>1</v>
      </c>
      <c r="O42" s="34">
        <v>1</v>
      </c>
      <c r="P42" s="34"/>
      <c r="Q42" s="34"/>
      <c r="R42" s="34"/>
      <c r="S42" s="34">
        <v>1</v>
      </c>
      <c r="T42" s="34"/>
      <c r="U42" s="34">
        <v>1</v>
      </c>
      <c r="V42" s="34">
        <v>1</v>
      </c>
      <c r="W42" s="34"/>
      <c r="X42" s="34"/>
    </row>
    <row r="43" spans="1:24" s="9" customFormat="1" ht="16.5" customHeight="1">
      <c r="A43" s="10" t="s">
        <v>131</v>
      </c>
      <c r="B43" s="11" t="s">
        <v>166</v>
      </c>
      <c r="C43" s="44">
        <f>SUM(L43:X43)*1.5</f>
        <v>3</v>
      </c>
      <c r="D43" s="41">
        <v>6.68</v>
      </c>
      <c r="E43" s="41">
        <v>55</v>
      </c>
      <c r="F43" s="45" t="s">
        <v>212</v>
      </c>
      <c r="G43" s="47">
        <f>C43+D43+E43*0.7</f>
        <v>48.18</v>
      </c>
      <c r="H43" s="44">
        <f>(C43+D43)/3+E43</f>
        <v>58.22666666666667</v>
      </c>
      <c r="I43" s="47" t="s">
        <v>213</v>
      </c>
      <c r="J43" s="40" t="str">
        <f>IF(AND(E43&gt;=55),(IF(H43&lt;60,"5",IF(H43&lt;68,"6",IF(H43&lt;76,"7",IF(H43&lt;84,"8",IF(H43&lt;92,"9","10")))))),5)</f>
        <v>5</v>
      </c>
      <c r="K43" s="12"/>
      <c r="L43" s="34"/>
      <c r="M43" s="34"/>
      <c r="N43" s="34">
        <v>1</v>
      </c>
      <c r="O43" s="34">
        <v>1</v>
      </c>
      <c r="P43" s="34"/>
      <c r="Q43" s="34"/>
      <c r="R43" s="34"/>
      <c r="S43" s="34"/>
      <c r="T43" s="34"/>
      <c r="U43" s="34"/>
      <c r="V43" s="34"/>
      <c r="W43" s="34"/>
      <c r="X43" s="34"/>
    </row>
    <row r="44" spans="1:24" s="9" customFormat="1" ht="16.5" customHeight="1">
      <c r="A44" s="10" t="s">
        <v>155</v>
      </c>
      <c r="B44" s="11" t="s">
        <v>190</v>
      </c>
      <c r="C44" s="44">
        <f>SUM(L44:X44)*1.5</f>
        <v>8.25</v>
      </c>
      <c r="D44" s="41">
        <v>9.37</v>
      </c>
      <c r="E44" s="41">
        <v>28</v>
      </c>
      <c r="F44" s="45" t="s">
        <v>212</v>
      </c>
      <c r="G44" s="47">
        <f>C44+D44+E44*0.7</f>
        <v>37.22</v>
      </c>
      <c r="H44" s="44">
        <f>(C44+D44)/3+E44</f>
        <v>33.873333333333335</v>
      </c>
      <c r="I44" s="47">
        <v>5</v>
      </c>
      <c r="J44" s="40">
        <f>IF(AND(E44&gt;=55),(IF(H44&lt;60,"5",IF(H44&lt;68,"6",IF(H44&lt;76,"7",IF(H44&lt;84,"8",IF(H44&lt;92,"9","10")))))),5)</f>
        <v>5</v>
      </c>
      <c r="K44" s="12"/>
      <c r="L44" s="34"/>
      <c r="M44" s="34">
        <v>1</v>
      </c>
      <c r="N44" s="34">
        <v>1</v>
      </c>
      <c r="O44" s="34"/>
      <c r="P44" s="34">
        <v>1</v>
      </c>
      <c r="Q44" s="34">
        <v>0.5</v>
      </c>
      <c r="R44" s="34">
        <v>1</v>
      </c>
      <c r="S44" s="34"/>
      <c r="T44" s="34"/>
      <c r="U44" s="34">
        <v>1</v>
      </c>
      <c r="V44" s="34"/>
      <c r="W44" s="34"/>
      <c r="X44" s="34"/>
    </row>
    <row r="45" spans="1:24" s="9" customFormat="1" ht="15.75">
      <c r="A45" s="11"/>
      <c r="B45" s="11"/>
      <c r="C45" s="11"/>
      <c r="D45" s="11"/>
      <c r="E45" s="11"/>
      <c r="F45" s="11"/>
      <c r="G45" s="17"/>
      <c r="H45" s="11"/>
      <c r="I45" s="17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9" customFormat="1" ht="15.75">
      <c r="A46" s="11"/>
      <c r="B46" s="11"/>
      <c r="C46" s="11"/>
      <c r="D46" s="11"/>
      <c r="E46" s="11"/>
      <c r="F46" s="11"/>
      <c r="G46" s="17"/>
      <c r="H46" s="11"/>
      <c r="I46" s="17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9" customFormat="1" ht="15.75">
      <c r="A47" s="11"/>
      <c r="B47" s="11"/>
      <c r="C47" s="11"/>
      <c r="D47" s="11"/>
      <c r="E47" s="11"/>
      <c r="F47" s="11"/>
      <c r="G47" s="17"/>
      <c r="H47" s="11"/>
      <c r="I47" s="17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9" customFormat="1" ht="15.75">
      <c r="A48" s="11"/>
      <c r="B48" s="11"/>
      <c r="C48" s="11"/>
      <c r="D48" s="11"/>
      <c r="E48" s="11"/>
      <c r="F48" s="11"/>
      <c r="G48" s="17"/>
      <c r="H48" s="11"/>
      <c r="I48" s="17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9" customFormat="1" ht="15.75">
      <c r="A49" s="11"/>
      <c r="B49" s="11"/>
      <c r="C49" s="11"/>
      <c r="D49" s="11"/>
      <c r="E49" s="11"/>
      <c r="F49" s="11"/>
      <c r="G49" s="17"/>
      <c r="H49" s="11"/>
      <c r="I49" s="17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9" customFormat="1" ht="15.75">
      <c r="A50" s="11"/>
      <c r="B50" s="11"/>
      <c r="C50" s="11"/>
      <c r="D50" s="11"/>
      <c r="E50" s="11"/>
      <c r="F50" s="11"/>
      <c r="G50" s="17"/>
      <c r="H50" s="11"/>
      <c r="I50" s="17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">
      <c r="A51" s="4"/>
      <c r="B51" s="4"/>
      <c r="C51" s="4"/>
      <c r="D51" s="4"/>
      <c r="E51" s="4"/>
      <c r="F51" s="4"/>
      <c r="G51" s="48"/>
      <c r="H51" s="4"/>
      <c r="I51" s="48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>
      <c r="A52" s="4"/>
      <c r="B52" s="4"/>
      <c r="C52" s="4"/>
      <c r="D52" s="4"/>
      <c r="E52" s="4"/>
      <c r="F52" s="4"/>
      <c r="G52" s="48"/>
      <c r="H52" s="4"/>
      <c r="I52" s="48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/>
      <c r="B53" s="4"/>
      <c r="C53" s="4"/>
      <c r="D53" s="4"/>
      <c r="E53" s="4"/>
      <c r="F53" s="4"/>
      <c r="G53" s="48"/>
      <c r="H53" s="4"/>
      <c r="I53" s="48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>
      <c r="A54" s="4"/>
      <c r="B54" s="4"/>
      <c r="C54" s="4"/>
      <c r="D54" s="4"/>
      <c r="E54" s="4"/>
      <c r="F54" s="4"/>
      <c r="G54" s="48"/>
      <c r="H54" s="4"/>
      <c r="I54" s="48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>
      <c r="A55" s="4"/>
      <c r="B55" s="4"/>
      <c r="C55" s="4"/>
      <c r="D55" s="4"/>
      <c r="E55" s="4"/>
      <c r="F55" s="4"/>
      <c r="G55" s="48"/>
      <c r="H55" s="4"/>
      <c r="I55" s="48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/>
      <c r="B56" s="4"/>
      <c r="C56" s="4"/>
      <c r="D56" s="4"/>
      <c r="E56" s="4"/>
      <c r="F56" s="4"/>
      <c r="G56" s="48"/>
      <c r="H56" s="4"/>
      <c r="I56" s="48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/>
      <c r="B57" s="4"/>
      <c r="C57" s="4"/>
      <c r="D57" s="4"/>
      <c r="E57" s="4"/>
      <c r="F57" s="4"/>
      <c r="G57" s="48"/>
      <c r="H57" s="4"/>
      <c r="I57" s="48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4"/>
      <c r="B58" s="4"/>
      <c r="C58" s="4"/>
      <c r="D58" s="4"/>
      <c r="E58" s="4"/>
      <c r="F58" s="4"/>
      <c r="G58" s="48"/>
      <c r="H58" s="4"/>
      <c r="I58" s="48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4"/>
      <c r="B59" s="4"/>
      <c r="C59" s="4"/>
      <c r="D59" s="4"/>
      <c r="E59" s="4"/>
      <c r="F59" s="4"/>
      <c r="G59" s="48"/>
      <c r="H59" s="4"/>
      <c r="I59" s="48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/>
      <c r="B60" s="4"/>
      <c r="C60" s="4"/>
      <c r="D60" s="4"/>
      <c r="E60" s="4"/>
      <c r="F60" s="4"/>
      <c r="G60" s="48"/>
      <c r="H60" s="4"/>
      <c r="I60" s="48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4"/>
      <c r="B61" s="4"/>
      <c r="C61" s="4"/>
      <c r="D61" s="4"/>
      <c r="E61" s="4"/>
      <c r="F61" s="4"/>
      <c r="G61" s="48"/>
      <c r="H61" s="4"/>
      <c r="I61" s="48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4"/>
      <c r="B62" s="4"/>
      <c r="C62" s="4"/>
      <c r="D62" s="4"/>
      <c r="E62" s="4"/>
      <c r="F62" s="4"/>
      <c r="G62" s="48"/>
      <c r="H62" s="4"/>
      <c r="I62" s="48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4"/>
      <c r="B63" s="4"/>
      <c r="C63" s="4"/>
      <c r="D63" s="4"/>
      <c r="E63" s="4"/>
      <c r="F63" s="4"/>
      <c r="G63" s="48"/>
      <c r="H63" s="4"/>
      <c r="I63" s="48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/>
      <c r="B64" s="4"/>
      <c r="C64" s="4"/>
      <c r="D64" s="4"/>
      <c r="E64" s="4"/>
      <c r="F64" s="4"/>
      <c r="G64" s="48"/>
      <c r="H64" s="4"/>
      <c r="I64" s="48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>
      <c r="A65" s="4"/>
      <c r="B65" s="4"/>
      <c r="C65" s="4"/>
      <c r="D65" s="4"/>
      <c r="E65" s="4"/>
      <c r="F65" s="4"/>
      <c r="G65" s="48"/>
      <c r="H65" s="4"/>
      <c r="I65" s="48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>
      <c r="A66" s="4"/>
      <c r="B66" s="4"/>
      <c r="C66" s="4"/>
      <c r="D66" s="4"/>
      <c r="E66" s="4"/>
      <c r="F66" s="4"/>
      <c r="G66" s="48"/>
      <c r="H66" s="4"/>
      <c r="I66" s="48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>
      <c r="A67" s="4"/>
      <c r="B67" s="4"/>
      <c r="C67" s="4"/>
      <c r="D67" s="4"/>
      <c r="E67" s="4"/>
      <c r="F67" s="4"/>
      <c r="G67" s="48"/>
      <c r="H67" s="4"/>
      <c r="I67" s="48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">
      <c r="A68" s="4"/>
      <c r="B68" s="4"/>
      <c r="C68" s="4"/>
      <c r="D68" s="4"/>
      <c r="E68" s="4"/>
      <c r="F68" s="4"/>
      <c r="G68" s="48"/>
      <c r="H68" s="4"/>
      <c r="I68" s="48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4"/>
      <c r="B69" s="4"/>
      <c r="C69" s="4"/>
      <c r="D69" s="4"/>
      <c r="E69" s="4"/>
      <c r="F69" s="4"/>
      <c r="G69" s="48"/>
      <c r="H69" s="4"/>
      <c r="I69" s="48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4"/>
      <c r="B70" s="4"/>
      <c r="C70" s="4"/>
      <c r="D70" s="4"/>
      <c r="E70" s="4"/>
      <c r="F70" s="4"/>
      <c r="G70" s="48"/>
      <c r="H70" s="4"/>
      <c r="I70" s="48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4"/>
      <c r="B71" s="4"/>
      <c r="C71" s="4"/>
      <c r="D71" s="4"/>
      <c r="E71" s="4"/>
      <c r="F71" s="4"/>
      <c r="G71" s="48"/>
      <c r="H71" s="4"/>
      <c r="I71" s="48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4"/>
      <c r="B72" s="4"/>
      <c r="C72" s="4"/>
      <c r="D72" s="4"/>
      <c r="E72" s="4"/>
      <c r="F72" s="4"/>
      <c r="G72" s="48"/>
      <c r="H72" s="4"/>
      <c r="I72" s="48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4"/>
      <c r="B73" s="4"/>
      <c r="C73" s="4"/>
      <c r="D73" s="4"/>
      <c r="E73" s="4"/>
      <c r="F73" s="4"/>
      <c r="G73" s="48"/>
      <c r="H73" s="4"/>
      <c r="I73" s="48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4"/>
      <c r="B74" s="4"/>
      <c r="C74" s="4"/>
      <c r="D74" s="4"/>
      <c r="E74" s="4"/>
      <c r="F74" s="4"/>
      <c r="G74" s="48"/>
      <c r="H74" s="4"/>
      <c r="I74" s="48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4"/>
      <c r="B75" s="4"/>
      <c r="C75" s="4"/>
      <c r="D75" s="4"/>
      <c r="E75" s="4"/>
      <c r="F75" s="4"/>
      <c r="G75" s="48"/>
      <c r="H75" s="4"/>
      <c r="I75" s="48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4"/>
      <c r="B76" s="4"/>
      <c r="C76" s="4"/>
      <c r="D76" s="4"/>
      <c r="E76" s="4"/>
      <c r="F76" s="4"/>
      <c r="G76" s="48"/>
      <c r="H76" s="4"/>
      <c r="I76" s="48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4"/>
      <c r="B77" s="4"/>
      <c r="C77" s="4"/>
      <c r="D77" s="4"/>
      <c r="E77" s="4"/>
      <c r="F77" s="4"/>
      <c r="G77" s="48"/>
      <c r="H77" s="4"/>
      <c r="I77" s="48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4"/>
      <c r="B78" s="4"/>
      <c r="C78" s="4"/>
      <c r="D78" s="4"/>
      <c r="E78" s="4"/>
      <c r="F78" s="4"/>
      <c r="G78" s="48"/>
      <c r="H78" s="4"/>
      <c r="I78" s="48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 customHeight="1">
      <c r="A79" s="4"/>
      <c r="B79" s="4"/>
      <c r="C79" s="4"/>
      <c r="D79" s="4"/>
      <c r="E79" s="4"/>
      <c r="F79" s="4"/>
      <c r="G79" s="48"/>
      <c r="H79" s="4"/>
      <c r="I79" s="48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4"/>
      <c r="B80" s="4"/>
      <c r="C80" s="4"/>
      <c r="D80" s="4"/>
      <c r="E80" s="4"/>
      <c r="F80" s="4"/>
      <c r="G80" s="48"/>
      <c r="H80" s="4"/>
      <c r="I80" s="48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4"/>
      <c r="B81" s="4"/>
      <c r="C81" s="4"/>
      <c r="D81" s="4"/>
      <c r="E81" s="4"/>
      <c r="F81" s="4"/>
      <c r="G81" s="48"/>
      <c r="H81" s="4"/>
      <c r="I81" s="48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4"/>
      <c r="B82" s="4"/>
      <c r="C82" s="4"/>
      <c r="D82" s="4"/>
      <c r="E82" s="4"/>
      <c r="F82" s="4"/>
      <c r="G82" s="48"/>
      <c r="H82" s="4"/>
      <c r="I82" s="48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4"/>
      <c r="B83" s="4"/>
      <c r="C83" s="4"/>
      <c r="D83" s="4"/>
      <c r="E83" s="4"/>
      <c r="F83" s="4"/>
      <c r="G83" s="48"/>
      <c r="H83" s="4"/>
      <c r="I83" s="48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>
      <c r="A84" s="4"/>
      <c r="B84" s="4"/>
      <c r="C84" s="4"/>
      <c r="D84" s="4"/>
      <c r="E84" s="4"/>
      <c r="F84" s="4"/>
      <c r="G84" s="48"/>
      <c r="H84" s="4"/>
      <c r="I84" s="48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">
      <c r="A85" s="4"/>
      <c r="B85" s="4"/>
      <c r="C85" s="4"/>
      <c r="D85" s="4"/>
      <c r="E85" s="4"/>
      <c r="F85" s="4"/>
      <c r="G85" s="48"/>
      <c r="H85" s="4"/>
      <c r="I85" s="48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4"/>
      <c r="B86" s="4"/>
      <c r="C86" s="4"/>
      <c r="D86" s="4"/>
      <c r="E86" s="4"/>
      <c r="F86" s="4"/>
      <c r="G86" s="48"/>
      <c r="H86" s="4"/>
      <c r="I86" s="48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4"/>
      <c r="B87" s="4"/>
      <c r="C87" s="4"/>
      <c r="D87" s="4"/>
      <c r="E87" s="4"/>
      <c r="F87" s="4"/>
      <c r="G87" s="48"/>
      <c r="H87" s="4"/>
      <c r="I87" s="48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>
      <c r="A88" s="4"/>
      <c r="B88" s="4"/>
      <c r="C88" s="4"/>
      <c r="D88" s="4"/>
      <c r="E88" s="4"/>
      <c r="F88" s="4"/>
      <c r="G88" s="48"/>
      <c r="H88" s="4"/>
      <c r="I88" s="48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6"/>
      <c r="B89" s="6"/>
      <c r="C89" s="6"/>
      <c r="D89" s="6"/>
      <c r="E89" s="6"/>
      <c r="F89" s="6"/>
      <c r="G89" s="49"/>
      <c r="H89" s="6"/>
      <c r="I89" s="49"/>
      <c r="J89" s="6"/>
      <c r="K89" s="3"/>
      <c r="L89" s="3"/>
      <c r="M89" s="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2018-06-20T08:27:23Z</cp:lastPrinted>
  <dcterms:created xsi:type="dcterms:W3CDTF">2012-05-22T08:13:02Z</dcterms:created>
  <dcterms:modified xsi:type="dcterms:W3CDTF">2018-06-20T11:31:10Z</dcterms:modified>
  <cp:category/>
  <cp:version/>
  <cp:contentType/>
  <cp:contentStatus/>
</cp:coreProperties>
</file>